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najf\OneDrive\Escritorio\DIF GDL\TRANSPARENCIA\"/>
    </mc:Choice>
  </mc:AlternateContent>
  <bookViews>
    <workbookView xWindow="0" yWindow="0" windowWidth="20490" windowHeight="7755"/>
  </bookViews>
  <sheets>
    <sheet name="2021" sheetId="6" r:id="rId1"/>
  </sheets>
  <definedNames>
    <definedName name="_xlnm._FilterDatabase" localSheetId="0" hidden="1">'2021'!$A$5:$Y$114</definedName>
    <definedName name="_xlnm.Print_Area" localSheetId="0">'2021'!$A$1:$L$54</definedName>
    <definedName name="_xlnm.Print_Titles" localSheetId="0">'2021'!$1:$5</definedName>
  </definedNames>
  <calcPr calcId="152511"/>
</workbook>
</file>

<file path=xl/calcChain.xml><?xml version="1.0" encoding="utf-8"?>
<calcChain xmlns="http://schemas.openxmlformats.org/spreadsheetml/2006/main">
  <c r="D7" i="6" l="1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E6" i="6"/>
  <c r="D6" i="6"/>
  <c r="I23" i="6" l="1"/>
  <c r="G23" i="6"/>
  <c r="C23" i="6"/>
  <c r="I39" i="6"/>
  <c r="G39" i="6"/>
  <c r="C39" i="6"/>
  <c r="I29" i="6"/>
  <c r="G29" i="6"/>
  <c r="C29" i="6"/>
  <c r="I41" i="6"/>
  <c r="G41" i="6"/>
  <c r="C41" i="6"/>
  <c r="I36" i="6"/>
  <c r="G36" i="6"/>
  <c r="C36" i="6"/>
  <c r="I31" i="6"/>
  <c r="G31" i="6"/>
  <c r="C31" i="6"/>
  <c r="I7" i="6"/>
  <c r="G7" i="6"/>
  <c r="C7" i="6"/>
  <c r="J23" i="6" l="1"/>
  <c r="L23" i="6" s="1"/>
  <c r="J36" i="6"/>
  <c r="L36" i="6" s="1"/>
  <c r="J41" i="6"/>
  <c r="L41" i="6" s="1"/>
  <c r="J39" i="6"/>
  <c r="L39" i="6" s="1"/>
  <c r="J29" i="6"/>
  <c r="L29" i="6" s="1"/>
  <c r="J31" i="6"/>
  <c r="L31" i="6" s="1"/>
  <c r="J7" i="6"/>
  <c r="L7" i="6" s="1"/>
  <c r="I45" i="6" l="1"/>
  <c r="G45" i="6"/>
  <c r="C45" i="6"/>
  <c r="J45" i="6" l="1"/>
  <c r="L45" i="6" s="1"/>
  <c r="C8" i="6"/>
  <c r="G8" i="6"/>
  <c r="I8" i="6"/>
  <c r="C9" i="6"/>
  <c r="G9" i="6"/>
  <c r="I9" i="6"/>
  <c r="C10" i="6"/>
  <c r="G10" i="6"/>
  <c r="I10" i="6"/>
  <c r="C11" i="6"/>
  <c r="G11" i="6"/>
  <c r="I11" i="6"/>
  <c r="C12" i="6"/>
  <c r="G12" i="6"/>
  <c r="I12" i="6"/>
  <c r="C13" i="6"/>
  <c r="G13" i="6"/>
  <c r="I13" i="6"/>
  <c r="C14" i="6"/>
  <c r="G14" i="6"/>
  <c r="I14" i="6"/>
  <c r="C15" i="6"/>
  <c r="G15" i="6"/>
  <c r="I15" i="6"/>
  <c r="C16" i="6"/>
  <c r="G16" i="6"/>
  <c r="I16" i="6"/>
  <c r="C17" i="6"/>
  <c r="G17" i="6"/>
  <c r="I17" i="6"/>
  <c r="C18" i="6"/>
  <c r="G18" i="6"/>
  <c r="I18" i="6"/>
  <c r="C19" i="6"/>
  <c r="G19" i="6"/>
  <c r="I19" i="6"/>
  <c r="C20" i="6"/>
  <c r="G20" i="6"/>
  <c r="I20" i="6"/>
  <c r="C21" i="6"/>
  <c r="G21" i="6"/>
  <c r="I21" i="6"/>
  <c r="C22" i="6"/>
  <c r="G22" i="6"/>
  <c r="I22" i="6"/>
  <c r="C24" i="6"/>
  <c r="G24" i="6"/>
  <c r="I24" i="6"/>
  <c r="C25" i="6"/>
  <c r="G25" i="6"/>
  <c r="I25" i="6"/>
  <c r="C26" i="6"/>
  <c r="G26" i="6"/>
  <c r="I26" i="6"/>
  <c r="C27" i="6"/>
  <c r="G27" i="6"/>
  <c r="I27" i="6"/>
  <c r="C28" i="6"/>
  <c r="G28" i="6"/>
  <c r="I28" i="6"/>
  <c r="C30" i="6"/>
  <c r="G30" i="6"/>
  <c r="I30" i="6"/>
  <c r="C32" i="6"/>
  <c r="G32" i="6"/>
  <c r="I32" i="6"/>
  <c r="C33" i="6"/>
  <c r="G33" i="6"/>
  <c r="I33" i="6"/>
  <c r="C34" i="6"/>
  <c r="G34" i="6"/>
  <c r="I34" i="6"/>
  <c r="C35" i="6"/>
  <c r="G35" i="6"/>
  <c r="I35" i="6"/>
  <c r="C37" i="6"/>
  <c r="G37" i="6"/>
  <c r="I37" i="6"/>
  <c r="C38" i="6"/>
  <c r="G38" i="6"/>
  <c r="I38" i="6"/>
  <c r="C40" i="6"/>
  <c r="G40" i="6"/>
  <c r="I40" i="6"/>
  <c r="C42" i="6"/>
  <c r="G42" i="6"/>
  <c r="I42" i="6"/>
  <c r="C43" i="6"/>
  <c r="G43" i="6"/>
  <c r="I43" i="6"/>
  <c r="C44" i="6"/>
  <c r="G44" i="6"/>
  <c r="I44" i="6"/>
  <c r="C46" i="6"/>
  <c r="G46" i="6"/>
  <c r="I46" i="6"/>
  <c r="C47" i="6"/>
  <c r="G47" i="6"/>
  <c r="I47" i="6"/>
  <c r="C48" i="6"/>
  <c r="G48" i="6"/>
  <c r="I48" i="6"/>
  <c r="C49" i="6"/>
  <c r="G49" i="6"/>
  <c r="I49" i="6"/>
  <c r="C50" i="6"/>
  <c r="G50" i="6"/>
  <c r="I50" i="6"/>
  <c r="C51" i="6"/>
  <c r="G51" i="6"/>
  <c r="I51" i="6"/>
  <c r="C52" i="6"/>
  <c r="G52" i="6"/>
  <c r="I52" i="6"/>
  <c r="C53" i="6"/>
  <c r="G53" i="6"/>
  <c r="I53" i="6"/>
  <c r="C54" i="6"/>
  <c r="G54" i="6"/>
  <c r="I54" i="6"/>
  <c r="J48" i="6" l="1"/>
  <c r="L48" i="6" s="1"/>
  <c r="J37" i="6"/>
  <c r="L37" i="6" s="1"/>
  <c r="J26" i="6"/>
  <c r="L26" i="6" s="1"/>
  <c r="J44" i="6"/>
  <c r="L44" i="6" s="1"/>
  <c r="J33" i="6"/>
  <c r="L33" i="6" s="1"/>
  <c r="J14" i="6"/>
  <c r="L14" i="6" s="1"/>
  <c r="J11" i="6"/>
  <c r="L11" i="6" s="1"/>
  <c r="J47" i="6"/>
  <c r="L47" i="6" s="1"/>
  <c r="J35" i="6"/>
  <c r="L35" i="6" s="1"/>
  <c r="J25" i="6"/>
  <c r="L25" i="6" s="1"/>
  <c r="J32" i="6"/>
  <c r="L32" i="6" s="1"/>
  <c r="J21" i="6"/>
  <c r="L21" i="6" s="1"/>
  <c r="J54" i="6"/>
  <c r="L54" i="6" s="1"/>
  <c r="J46" i="6"/>
  <c r="L46" i="6" s="1"/>
  <c r="J34" i="6"/>
  <c r="L34" i="6" s="1"/>
  <c r="J24" i="6"/>
  <c r="L24" i="6" s="1"/>
  <c r="J15" i="6"/>
  <c r="L15" i="6" s="1"/>
  <c r="J51" i="6"/>
  <c r="L51" i="6" s="1"/>
  <c r="J53" i="6"/>
  <c r="L53" i="6" s="1"/>
  <c r="J40" i="6"/>
  <c r="L40" i="6" s="1"/>
  <c r="J28" i="6"/>
  <c r="L28" i="6" s="1"/>
  <c r="J27" i="6"/>
  <c r="L27" i="6" s="1"/>
  <c r="J22" i="6"/>
  <c r="L22" i="6" s="1"/>
  <c r="J19" i="6"/>
  <c r="L19" i="6" s="1"/>
  <c r="J18" i="6"/>
  <c r="L18" i="6" s="1"/>
  <c r="J12" i="6"/>
  <c r="L12" i="6" s="1"/>
  <c r="J38" i="6"/>
  <c r="L38" i="6" s="1"/>
  <c r="J30" i="6"/>
  <c r="L30" i="6" s="1"/>
  <c r="J20" i="6"/>
  <c r="L20" i="6" s="1"/>
  <c r="J17" i="6"/>
  <c r="L17" i="6" s="1"/>
  <c r="J16" i="6"/>
  <c r="L16" i="6" s="1"/>
  <c r="J13" i="6"/>
  <c r="L13" i="6" s="1"/>
  <c r="J10" i="6"/>
  <c r="L10" i="6" s="1"/>
  <c r="J9" i="6"/>
  <c r="L9" i="6" s="1"/>
  <c r="J42" i="6"/>
  <c r="L42" i="6" s="1"/>
  <c r="J8" i="6"/>
  <c r="L8" i="6" s="1"/>
  <c r="J43" i="6"/>
  <c r="L43" i="6" s="1"/>
  <c r="J50" i="6"/>
  <c r="L50" i="6" s="1"/>
  <c r="J49" i="6"/>
  <c r="L49" i="6" s="1"/>
  <c r="J52" i="6"/>
  <c r="L52" i="6" s="1"/>
  <c r="I6" i="6" l="1"/>
  <c r="G6" i="6"/>
  <c r="C6" i="6"/>
  <c r="J6" i="6" l="1"/>
  <c r="L6" i="6" s="1"/>
</calcChain>
</file>

<file path=xl/sharedStrings.xml><?xml version="1.0" encoding="utf-8"?>
<sst xmlns="http://schemas.openxmlformats.org/spreadsheetml/2006/main" count="67" uniqueCount="65">
  <si>
    <t>PUESTO</t>
  </si>
  <si>
    <t>SUELDO MENSUAL</t>
  </si>
  <si>
    <t>SUELDO ANUAL</t>
  </si>
  <si>
    <t xml:space="preserve"> </t>
  </si>
  <si>
    <t xml:space="preserve">DESPENSA </t>
  </si>
  <si>
    <t xml:space="preserve">TRANSPORTE </t>
  </si>
  <si>
    <t>DESPENSA NAVIDEÑA</t>
  </si>
  <si>
    <t>PRIMA VACACIONAL</t>
  </si>
  <si>
    <t>PADRES Y MADRES</t>
  </si>
  <si>
    <t xml:space="preserve">AGUINALDO </t>
  </si>
  <si>
    <t>UTILES ESCOLARES</t>
  </si>
  <si>
    <t xml:space="preserve">TOTAL </t>
  </si>
  <si>
    <t>ESTIMULO DIA TRABAJADORES DIF</t>
  </si>
  <si>
    <t>Remuneraciones por Puesto, Prestaciones</t>
  </si>
  <si>
    <t>Estimulos y Compensaciones</t>
  </si>
  <si>
    <t>Sistema DIF Guadalajara</t>
  </si>
  <si>
    <t>Personal de Confianza</t>
  </si>
  <si>
    <t>ADMINISTRADORA DE EDIFICIOS SAUZ</t>
  </si>
  <si>
    <t>ANALISTA A</t>
  </si>
  <si>
    <t>ANALISTA B</t>
  </si>
  <si>
    <t>ANALISTA FIN DE SEMANA</t>
  </si>
  <si>
    <t>ASISTENTE</t>
  </si>
  <si>
    <t>ASISTENTE A</t>
  </si>
  <si>
    <t>ASISTENTE DE DIRECCION</t>
  </si>
  <si>
    <t>CONTRALOR</t>
  </si>
  <si>
    <t>COORD DE PROYECTOS</t>
  </si>
  <si>
    <t>COORDINADOR DE OPERACION</t>
  </si>
  <si>
    <t>COORDINADOR DE PROGRAMAS</t>
  </si>
  <si>
    <t>COORDINADOR DE PROYECTO</t>
  </si>
  <si>
    <t>DELEGADA INSTITUCIONAL</t>
  </si>
  <si>
    <t>DIRECTOR DE AREA</t>
  </si>
  <si>
    <t>DIRECTOR DE CENTRO A</t>
  </si>
  <si>
    <t>DIRECTOR DE CENTRO B</t>
  </si>
  <si>
    <t>DIRECTORA ADMINISTRATIVA</t>
  </si>
  <si>
    <t>DIRECTORA GENERAL</t>
  </si>
  <si>
    <t>DIRECTORA JURIDICA</t>
  </si>
  <si>
    <t>JEFA DEL AREA INVESTIGADORA</t>
  </si>
  <si>
    <t>JEFATURA DE ADMINISTRACION SAUZ</t>
  </si>
  <si>
    <t>JEFE DE AUDITORIA</t>
  </si>
  <si>
    <t>JEFE DE CENTRO</t>
  </si>
  <si>
    <t>JEFE DE DEPARTAMENTO</t>
  </si>
  <si>
    <t>JEFE DE DEPARTAMENTO A</t>
  </si>
  <si>
    <t>JEFE DE DEPARTAMENTO B</t>
  </si>
  <si>
    <t>JEFE DE MANTENIMIENTO A INMUEBLES</t>
  </si>
  <si>
    <t>JEFE DE NUTRICION DE CDIS Y CAICS</t>
  </si>
  <si>
    <t>JEFE DE PRESUPUESTOS</t>
  </si>
  <si>
    <t>JEFE DE TURNO</t>
  </si>
  <si>
    <t>JEFE DEL AREA DE RESPONSABILIDADES</t>
  </si>
  <si>
    <t>JEFE DEPTO DESARROLLO COMUNITARIO</t>
  </si>
  <si>
    <t>PEDIATRA</t>
  </si>
  <si>
    <t>SOPORTE</t>
  </si>
  <si>
    <t>SOPORTE A</t>
  </si>
  <si>
    <t>SOPORTE B</t>
  </si>
  <si>
    <t>SOPORTE C</t>
  </si>
  <si>
    <t>SOPORTE DE DIRECCION</t>
  </si>
  <si>
    <t>SOPORTE FIN DE SEMANA</t>
  </si>
  <si>
    <t>SUPERVISOR</t>
  </si>
  <si>
    <t>SUPERVISOR DE DIPAM</t>
  </si>
  <si>
    <t>SUPERVISOR DE PATRIMONIO</t>
  </si>
  <si>
    <t>SUPERVISOR DELEGACION</t>
  </si>
  <si>
    <t>TITULAR</t>
  </si>
  <si>
    <t>TITULAR DE LA UNIDAD DE VOLUNTARIADO Y P</t>
  </si>
  <si>
    <t>TITULAR DE RELACIONES PUBLICAS</t>
  </si>
  <si>
    <t>TITULAR DE UNIDAD DE TRANSPARENCIA</t>
  </si>
  <si>
    <t>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</si>
</sst>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Verdana"/>
      <family val="2"/>
    </font>
    <font>
      <sz val="10"/>
      <color rgb="FF000000"/>
      <name val="Calibri"/>
      <family val="2"/>
      <charset val="204"/>
    </font>
    <font>
      <sz val="10"/>
      <color rgb="FF00000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B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0" fontId="1" fillId="0" borderId="2"/>
    <xf numFmtId="0" fontId="6" fillId="0" borderId="2"/>
    <xf numFmtId="0" fontId="8" fillId="0" borderId="2" applyNumberFormat="0" applyFill="0" applyBorder="0" applyAlignment="0" applyProtection="0">
      <alignment vertical="top"/>
      <protection locked="0"/>
    </xf>
    <xf numFmtId="0" fontId="7" fillId="0" borderId="2" applyNumberFormat="0" applyFill="0" applyBorder="0" applyAlignment="0" applyProtection="0">
      <alignment vertical="top"/>
      <protection locked="0"/>
    </xf>
    <xf numFmtId="0" fontId="1" fillId="0" borderId="2"/>
    <xf numFmtId="0" fontId="2" fillId="0" borderId="2"/>
    <xf numFmtId="44" fontId="2" fillId="0" borderId="2" applyFont="0" applyFill="0" applyBorder="0" applyAlignment="0" applyProtection="0"/>
    <xf numFmtId="0" fontId="6" fillId="0" borderId="2"/>
    <xf numFmtId="43" fontId="6" fillId="0" borderId="2" applyFont="0" applyFill="0" applyBorder="0" applyAlignment="0" applyProtection="0"/>
    <xf numFmtId="43" fontId="6" fillId="0" borderId="2" applyFont="0" applyFill="0" applyBorder="0" applyAlignment="0" applyProtection="0"/>
    <xf numFmtId="0" fontId="1" fillId="0" borderId="2"/>
    <xf numFmtId="44" fontId="1" fillId="0" borderId="2" applyFont="0" applyFill="0" applyBorder="0" applyAlignment="0" applyProtection="0"/>
    <xf numFmtId="43" fontId="6" fillId="0" borderId="2" applyFont="0" applyFill="0" applyBorder="0" applyAlignment="0" applyProtection="0"/>
    <xf numFmtId="0" fontId="6" fillId="0" borderId="2"/>
  </cellStyleXfs>
  <cellXfs count="27">
    <xf numFmtId="0" fontId="0" fillId="0" borderId="0" xfId="0"/>
    <xf numFmtId="0" fontId="3" fillId="0" borderId="1" xfId="0" applyFont="1" applyBorder="1" applyAlignment="1">
      <alignment horizontal="left" vertical="top" wrapText="1"/>
    </xf>
    <xf numFmtId="44" fontId="3" fillId="0" borderId="1" xfId="1" applyFont="1" applyBorder="1" applyAlignment="1">
      <alignment horizontal="left" vertical="top" wrapText="1"/>
    </xf>
    <xf numFmtId="0" fontId="4" fillId="0" borderId="0" xfId="0" applyFont="1"/>
    <xf numFmtId="44" fontId="3" fillId="0" borderId="2" xfId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1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44" fontId="5" fillId="0" borderId="2" xfId="1" applyFont="1" applyBorder="1" applyAlignment="1">
      <alignment vertical="top"/>
    </xf>
    <xf numFmtId="44" fontId="5" fillId="0" borderId="2" xfId="1" applyFont="1" applyBorder="1" applyAlignment="1">
      <alignment horizontal="left" vertical="top"/>
    </xf>
    <xf numFmtId="0" fontId="4" fillId="0" borderId="2" xfId="0" applyFont="1" applyBorder="1"/>
    <xf numFmtId="44" fontId="4" fillId="0" borderId="0" xfId="1" applyFont="1"/>
    <xf numFmtId="0" fontId="5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/>
    <xf numFmtId="44" fontId="5" fillId="0" borderId="2" xfId="8" applyFont="1" applyFill="1" applyBorder="1"/>
    <xf numFmtId="44" fontId="5" fillId="0" borderId="2" xfId="1" applyFont="1" applyFill="1" applyBorder="1" applyAlignment="1">
      <alignment vertical="top"/>
    </xf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44" fontId="9" fillId="0" borderId="2" xfId="0" applyNumberFormat="1" applyFont="1" applyBorder="1"/>
    <xf numFmtId="0" fontId="9" fillId="0" borderId="2" xfId="0" applyFont="1" applyBorder="1"/>
  </cellXfs>
  <cellStyles count="16">
    <cellStyle name="Followed Hyperlink" xfId="4"/>
    <cellStyle name="Hyperlink" xfId="5"/>
    <cellStyle name="Millares 10 4" xfId="14"/>
    <cellStyle name="Millares 2" xfId="10"/>
    <cellStyle name="Millares 3" xfId="11"/>
    <cellStyle name="Moneda" xfId="1" builtinId="4"/>
    <cellStyle name="Moneda 2" xfId="13"/>
    <cellStyle name="Moneda 3" xfId="8"/>
    <cellStyle name="Normal" xfId="0" builtinId="0"/>
    <cellStyle name="Normal 11" xfId="15"/>
    <cellStyle name="Normal 2" xfId="6"/>
    <cellStyle name="Normal 2 2" xfId="12"/>
    <cellStyle name="Normal 2 3" xfId="9"/>
    <cellStyle name="Normal 3" xfId="3"/>
    <cellStyle name="Normal 4" xfId="7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7"/>
  <sheetViews>
    <sheetView tabSelected="1" zoomScaleNormal="100" workbookViewId="0">
      <selection activeCell="A3" sqref="A3"/>
    </sheetView>
  </sheetViews>
  <sheetFormatPr baseColWidth="10" defaultColWidth="9.140625" defaultRowHeight="12.75" x14ac:dyDescent="0.2"/>
  <cols>
    <col min="1" max="1" width="45.85546875" style="3" bestFit="1" customWidth="1"/>
    <col min="2" max="3" width="18.85546875" style="12" bestFit="1" customWidth="1"/>
    <col min="4" max="4" width="15" style="12" bestFit="1" customWidth="1"/>
    <col min="5" max="5" width="17.28515625" style="12" bestFit="1" customWidth="1"/>
    <col min="6" max="6" width="17.85546875" style="12" bestFit="1" customWidth="1"/>
    <col min="7" max="7" width="17.7109375" style="12" bestFit="1" customWidth="1"/>
    <col min="8" max="8" width="17" style="12" customWidth="1"/>
    <col min="9" max="9" width="20" style="12" customWidth="1"/>
    <col min="10" max="10" width="16.42578125" style="12" bestFit="1" customWidth="1"/>
    <col min="11" max="11" width="12.85546875" style="12" customWidth="1"/>
    <col min="12" max="12" width="16.42578125" style="12" bestFit="1" customWidth="1"/>
    <col min="13" max="13" width="1.42578125" style="3" bestFit="1" customWidth="1"/>
    <col min="14" max="14" width="9.140625" style="3"/>
    <col min="15" max="15" width="11" style="23" bestFit="1" customWidth="1"/>
    <col min="16" max="16" width="9.42578125" style="23" bestFit="1" customWidth="1"/>
    <col min="17" max="17" width="10.42578125" style="23" bestFit="1" customWidth="1"/>
    <col min="18" max="21" width="9.140625" style="23"/>
    <col min="22" max="16384" width="9.140625" style="3"/>
  </cols>
  <sheetData>
    <row r="1" spans="1:25" x14ac:dyDescent="0.2">
      <c r="A1" s="1" t="s">
        <v>15</v>
      </c>
      <c r="B1" s="2"/>
      <c r="C1" s="2"/>
      <c r="D1" s="2"/>
      <c r="E1" s="2"/>
      <c r="F1" s="2"/>
      <c r="G1" s="5"/>
      <c r="H1" s="2"/>
      <c r="I1" s="2"/>
      <c r="J1" s="2"/>
      <c r="K1" s="13" t="s">
        <v>16</v>
      </c>
      <c r="L1" s="3"/>
      <c r="M1" s="1"/>
    </row>
    <row r="2" spans="1:25" x14ac:dyDescent="0.2">
      <c r="A2" s="18" t="s">
        <v>13</v>
      </c>
      <c r="B2" s="4"/>
      <c r="C2" s="4"/>
      <c r="D2" s="4"/>
      <c r="E2" s="4"/>
      <c r="F2" s="4"/>
      <c r="G2" s="7"/>
      <c r="H2" s="4"/>
      <c r="I2" s="4"/>
      <c r="J2" s="4"/>
      <c r="K2" s="13" t="s">
        <v>64</v>
      </c>
      <c r="L2" s="3"/>
      <c r="M2" s="6"/>
    </row>
    <row r="3" spans="1:25" x14ac:dyDescent="0.2">
      <c r="A3" s="1" t="s">
        <v>14</v>
      </c>
      <c r="B3" s="4"/>
      <c r="C3" s="4"/>
      <c r="D3" s="4"/>
      <c r="E3" s="4"/>
      <c r="F3" s="4"/>
      <c r="G3" s="7"/>
      <c r="H3" s="4"/>
      <c r="I3" s="4"/>
      <c r="J3" s="4"/>
      <c r="K3" s="4"/>
      <c r="L3" s="4"/>
      <c r="M3" s="6"/>
    </row>
    <row r="4" spans="1:25" x14ac:dyDescent="0.2">
      <c r="A4" s="6"/>
      <c r="B4" s="4"/>
      <c r="C4" s="4"/>
      <c r="D4" s="4"/>
      <c r="E4" s="4"/>
      <c r="F4" s="4"/>
      <c r="G4" s="7"/>
      <c r="H4" s="4"/>
      <c r="I4" s="4"/>
      <c r="J4" s="4"/>
      <c r="K4" s="4"/>
      <c r="L4" s="4"/>
      <c r="M4" s="6"/>
    </row>
    <row r="5" spans="1:25" s="14" customFormat="1" ht="38.25" x14ac:dyDescent="0.25">
      <c r="A5" s="15" t="s">
        <v>0</v>
      </c>
      <c r="B5" s="16" t="s">
        <v>1</v>
      </c>
      <c r="C5" s="16" t="s">
        <v>2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12</v>
      </c>
      <c r="J5" s="16" t="s">
        <v>9</v>
      </c>
      <c r="K5" s="16" t="s">
        <v>10</v>
      </c>
      <c r="L5" s="16" t="s">
        <v>11</v>
      </c>
      <c r="M5" s="14" t="s">
        <v>3</v>
      </c>
      <c r="O5" s="24"/>
      <c r="P5" s="24"/>
      <c r="Q5" s="24"/>
      <c r="R5" s="24"/>
      <c r="S5" s="24"/>
      <c r="T5" s="24"/>
      <c r="U5" s="24"/>
    </row>
    <row r="6" spans="1:25" s="11" customFormat="1" x14ac:dyDescent="0.2">
      <c r="A6" s="8" t="s">
        <v>17</v>
      </c>
      <c r="B6" s="22">
        <v>25740.899999999998</v>
      </c>
      <c r="C6" s="9">
        <f t="shared" ref="C6" si="0">+B6*12</f>
        <v>308890.8</v>
      </c>
      <c r="D6" s="9">
        <f>1500*12</f>
        <v>18000</v>
      </c>
      <c r="E6" s="9">
        <f>950*12</f>
        <v>11400</v>
      </c>
      <c r="F6" s="10">
        <v>800</v>
      </c>
      <c r="G6" s="9">
        <f t="shared" ref="G6" si="1">+B6/30*5</f>
        <v>4290.1499999999996</v>
      </c>
      <c r="H6" s="9">
        <v>300</v>
      </c>
      <c r="I6" s="10">
        <f t="shared" ref="I6" si="2">+B6/2</f>
        <v>12870.449999999999</v>
      </c>
      <c r="J6" s="9">
        <f t="shared" ref="J6" si="3">+B6/30*50+Q6</f>
        <v>49402.952054794521</v>
      </c>
      <c r="K6" s="10">
        <v>600</v>
      </c>
      <c r="L6" s="10">
        <f t="shared" ref="L6" si="4">SUM(C6:K6)</f>
        <v>406554.35205479455</v>
      </c>
      <c r="O6" s="25">
        <v>47460.6</v>
      </c>
      <c r="P6" s="26">
        <v>130.02904109589042</v>
      </c>
      <c r="Q6" s="26">
        <v>6501.4520547945212</v>
      </c>
      <c r="R6" s="26"/>
      <c r="S6" s="26"/>
      <c r="T6" s="26"/>
      <c r="U6" s="26"/>
    </row>
    <row r="7" spans="1:25" s="11" customFormat="1" x14ac:dyDescent="0.2">
      <c r="A7" s="8" t="s">
        <v>18</v>
      </c>
      <c r="B7" s="22">
        <v>10269</v>
      </c>
      <c r="C7" s="9">
        <f t="shared" ref="C7" si="5">+B7*12</f>
        <v>123228</v>
      </c>
      <c r="D7" s="9">
        <f t="shared" ref="D7:D54" si="6">1500*12</f>
        <v>18000</v>
      </c>
      <c r="E7" s="9">
        <f t="shared" ref="E7:E54" si="7">950*12</f>
        <v>11400</v>
      </c>
      <c r="F7" s="10">
        <v>800</v>
      </c>
      <c r="G7" s="9">
        <f t="shared" ref="G7" si="8">+B7/30*5</f>
        <v>1711.5</v>
      </c>
      <c r="H7" s="9">
        <v>300</v>
      </c>
      <c r="I7" s="10">
        <f t="shared" ref="I7" si="9">+B7/2</f>
        <v>5134.5</v>
      </c>
      <c r="J7" s="9">
        <f t="shared" ref="J7" si="10">+B7/30*50+Q7</f>
        <v>22203.493150684932</v>
      </c>
      <c r="K7" s="10">
        <v>600</v>
      </c>
      <c r="L7" s="10">
        <f t="shared" ref="L7" si="11">SUM(C7:K7)</f>
        <v>183377.49315068492</v>
      </c>
      <c r="O7" s="25">
        <v>37146</v>
      </c>
      <c r="P7" s="26">
        <v>101.76986301369863</v>
      </c>
      <c r="Q7" s="26">
        <v>5088.4931506849316</v>
      </c>
      <c r="R7" s="26"/>
      <c r="S7" s="26"/>
      <c r="T7" s="26"/>
      <c r="U7" s="26"/>
    </row>
    <row r="8" spans="1:25" x14ac:dyDescent="0.2">
      <c r="A8" s="8" t="s">
        <v>19</v>
      </c>
      <c r="B8" s="22">
        <v>8541</v>
      </c>
      <c r="C8" s="9">
        <f t="shared" ref="C8:C54" si="12">+B8*12</f>
        <v>102492</v>
      </c>
      <c r="D8" s="9">
        <f t="shared" si="6"/>
        <v>18000</v>
      </c>
      <c r="E8" s="9">
        <f t="shared" si="7"/>
        <v>11400</v>
      </c>
      <c r="F8" s="10">
        <v>800</v>
      </c>
      <c r="G8" s="9">
        <f t="shared" ref="G8:G54" si="13">+B8/30*5</f>
        <v>1423.5</v>
      </c>
      <c r="H8" s="9">
        <v>300</v>
      </c>
      <c r="I8" s="10">
        <f t="shared" ref="I8:I54" si="14">+B8/2</f>
        <v>4270.5</v>
      </c>
      <c r="J8" s="9">
        <f t="shared" ref="J8:J54" si="15">+B8/30*50+Q8</f>
        <v>19165.68493150685</v>
      </c>
      <c r="K8" s="10">
        <v>600</v>
      </c>
      <c r="L8" s="10">
        <f t="shared" ref="L8:L54" si="16">SUM(C8:K8)</f>
        <v>158451.68493150684</v>
      </c>
      <c r="M8" s="11"/>
      <c r="N8" s="11"/>
      <c r="O8" s="25">
        <v>35994</v>
      </c>
      <c r="P8" s="26">
        <v>98.61369863013698</v>
      </c>
      <c r="Q8" s="26">
        <v>4930.6849315068494</v>
      </c>
      <c r="R8" s="26"/>
      <c r="S8" s="26"/>
      <c r="T8" s="26"/>
      <c r="U8" s="26"/>
    </row>
    <row r="9" spans="1:25" x14ac:dyDescent="0.2">
      <c r="A9" s="20" t="s">
        <v>20</v>
      </c>
      <c r="B9" s="22">
        <v>8541</v>
      </c>
      <c r="C9" s="9">
        <f t="shared" si="12"/>
        <v>102492</v>
      </c>
      <c r="D9" s="9">
        <f t="shared" si="6"/>
        <v>18000</v>
      </c>
      <c r="E9" s="9">
        <f t="shared" si="7"/>
        <v>11400</v>
      </c>
      <c r="F9" s="10">
        <v>800</v>
      </c>
      <c r="G9" s="9">
        <f t="shared" si="13"/>
        <v>1423.5</v>
      </c>
      <c r="H9" s="9">
        <v>300</v>
      </c>
      <c r="I9" s="10">
        <f t="shared" si="14"/>
        <v>4270.5</v>
      </c>
      <c r="J9" s="9">
        <f t="shared" si="15"/>
        <v>19165.68493150685</v>
      </c>
      <c r="K9" s="10">
        <v>600</v>
      </c>
      <c r="L9" s="10">
        <f t="shared" si="16"/>
        <v>158451.68493150684</v>
      </c>
      <c r="M9" s="11"/>
      <c r="N9" s="11"/>
      <c r="O9" s="25">
        <v>35994</v>
      </c>
      <c r="P9" s="26">
        <v>98.61369863013698</v>
      </c>
      <c r="Q9" s="26">
        <v>4930.6849315068494</v>
      </c>
      <c r="R9" s="26"/>
      <c r="S9" s="26"/>
      <c r="T9" s="26"/>
      <c r="U9" s="26"/>
    </row>
    <row r="10" spans="1:25" x14ac:dyDescent="0.2">
      <c r="A10" s="20" t="s">
        <v>21</v>
      </c>
      <c r="B10" s="22">
        <v>22128.6</v>
      </c>
      <c r="C10" s="9">
        <f t="shared" si="12"/>
        <v>265543.19999999995</v>
      </c>
      <c r="D10" s="9">
        <f t="shared" si="6"/>
        <v>18000</v>
      </c>
      <c r="E10" s="9">
        <f t="shared" si="7"/>
        <v>11400</v>
      </c>
      <c r="F10" s="10">
        <v>800</v>
      </c>
      <c r="G10" s="9">
        <f t="shared" si="13"/>
        <v>3688.1</v>
      </c>
      <c r="H10" s="9">
        <v>300</v>
      </c>
      <c r="I10" s="10">
        <f t="shared" si="14"/>
        <v>11064.3</v>
      </c>
      <c r="J10" s="9">
        <f t="shared" si="15"/>
        <v>43052.561643835616</v>
      </c>
      <c r="K10" s="10">
        <v>600</v>
      </c>
      <c r="L10" s="10">
        <f t="shared" si="16"/>
        <v>354448.16164383554</v>
      </c>
      <c r="M10" s="11"/>
      <c r="N10" s="11"/>
      <c r="O10" s="25">
        <v>45052.399999999994</v>
      </c>
      <c r="P10" s="26">
        <v>123.43123287671231</v>
      </c>
      <c r="Q10" s="26">
        <v>6171.5616438356155</v>
      </c>
      <c r="R10" s="26"/>
      <c r="S10" s="26"/>
      <c r="T10" s="26"/>
      <c r="U10" s="26"/>
    </row>
    <row r="11" spans="1:25" x14ac:dyDescent="0.2">
      <c r="A11" s="8" t="s">
        <v>22</v>
      </c>
      <c r="B11" s="22">
        <v>19571.400000000001</v>
      </c>
      <c r="C11" s="9">
        <f t="shared" si="12"/>
        <v>234856.80000000002</v>
      </c>
      <c r="D11" s="9">
        <f t="shared" si="6"/>
        <v>18000</v>
      </c>
      <c r="E11" s="9">
        <f t="shared" si="7"/>
        <v>11400</v>
      </c>
      <c r="F11" s="10">
        <v>800</v>
      </c>
      <c r="G11" s="9">
        <f t="shared" si="13"/>
        <v>3261.9</v>
      </c>
      <c r="H11" s="9">
        <v>300</v>
      </c>
      <c r="I11" s="10">
        <f t="shared" si="14"/>
        <v>9785.7000000000007</v>
      </c>
      <c r="J11" s="9">
        <f t="shared" si="15"/>
        <v>38557.027397260274</v>
      </c>
      <c r="K11" s="10">
        <v>600</v>
      </c>
      <c r="L11" s="10">
        <f t="shared" si="16"/>
        <v>317561.42739726033</v>
      </c>
      <c r="M11" s="11"/>
      <c r="N11" s="11"/>
      <c r="O11" s="25">
        <v>43347.600000000006</v>
      </c>
      <c r="P11" s="26">
        <v>118.7605479452055</v>
      </c>
      <c r="Q11" s="26">
        <v>5938.0273972602754</v>
      </c>
      <c r="R11" s="26"/>
      <c r="S11" s="26"/>
      <c r="T11" s="26"/>
      <c r="U11" s="26"/>
    </row>
    <row r="12" spans="1:25" x14ac:dyDescent="0.2">
      <c r="A12" s="20" t="s">
        <v>23</v>
      </c>
      <c r="B12" s="22">
        <v>25740.899999999998</v>
      </c>
      <c r="C12" s="9">
        <f t="shared" si="12"/>
        <v>308890.8</v>
      </c>
      <c r="D12" s="9">
        <f t="shared" si="6"/>
        <v>18000</v>
      </c>
      <c r="E12" s="9">
        <f t="shared" si="7"/>
        <v>11400</v>
      </c>
      <c r="F12" s="10">
        <v>800</v>
      </c>
      <c r="G12" s="9">
        <f t="shared" si="13"/>
        <v>4290.1499999999996</v>
      </c>
      <c r="H12" s="9">
        <v>300</v>
      </c>
      <c r="I12" s="10">
        <f t="shared" si="14"/>
        <v>12870.449999999999</v>
      </c>
      <c r="J12" s="9">
        <f t="shared" si="15"/>
        <v>49402.952054794521</v>
      </c>
      <c r="K12" s="10">
        <v>600</v>
      </c>
      <c r="L12" s="10">
        <f t="shared" si="16"/>
        <v>406554.35205479455</v>
      </c>
      <c r="M12" s="11"/>
      <c r="N12" s="11"/>
      <c r="O12" s="25">
        <v>47460.6</v>
      </c>
      <c r="P12" s="26">
        <v>130.02904109589042</v>
      </c>
      <c r="Q12" s="26">
        <v>6501.4520547945212</v>
      </c>
      <c r="R12" s="26"/>
      <c r="S12" s="26"/>
      <c r="T12" s="26"/>
      <c r="U12" s="26"/>
      <c r="V12" s="17"/>
      <c r="W12" s="17"/>
      <c r="X12" s="17"/>
      <c r="Y12" s="17"/>
    </row>
    <row r="13" spans="1:25" x14ac:dyDescent="0.2">
      <c r="A13" s="8" t="s">
        <v>24</v>
      </c>
      <c r="B13" s="22">
        <v>45594.6</v>
      </c>
      <c r="C13" s="9">
        <f t="shared" si="12"/>
        <v>547135.19999999995</v>
      </c>
      <c r="D13" s="9">
        <f t="shared" si="6"/>
        <v>18000</v>
      </c>
      <c r="E13" s="9">
        <f t="shared" si="7"/>
        <v>11400</v>
      </c>
      <c r="F13" s="10">
        <v>800</v>
      </c>
      <c r="G13" s="9">
        <f t="shared" si="13"/>
        <v>7599.0999999999995</v>
      </c>
      <c r="H13" s="9">
        <v>300</v>
      </c>
      <c r="I13" s="10">
        <f t="shared" si="14"/>
        <v>22797.3</v>
      </c>
      <c r="J13" s="9">
        <f t="shared" si="15"/>
        <v>84305.575342465745</v>
      </c>
      <c r="K13" s="10">
        <v>600</v>
      </c>
      <c r="L13" s="10">
        <f t="shared" si="16"/>
        <v>692937.17534246575</v>
      </c>
      <c r="M13" s="11"/>
      <c r="N13" s="11"/>
      <c r="O13" s="25">
        <v>60696.399999999994</v>
      </c>
      <c r="P13" s="26">
        <v>166.29150684931506</v>
      </c>
      <c r="Q13" s="26">
        <v>8314.5753424657523</v>
      </c>
      <c r="R13" s="26"/>
      <c r="S13" s="26"/>
      <c r="T13" s="26"/>
      <c r="U13" s="26"/>
    </row>
    <row r="14" spans="1:25" x14ac:dyDescent="0.2">
      <c r="A14" s="20" t="s">
        <v>25</v>
      </c>
      <c r="B14" s="22">
        <v>19001.400000000001</v>
      </c>
      <c r="C14" s="9">
        <f t="shared" si="12"/>
        <v>228016.80000000002</v>
      </c>
      <c r="D14" s="9">
        <f t="shared" si="6"/>
        <v>18000</v>
      </c>
      <c r="E14" s="9">
        <f t="shared" si="7"/>
        <v>11400</v>
      </c>
      <c r="F14" s="10">
        <v>800</v>
      </c>
      <c r="G14" s="9">
        <f t="shared" si="13"/>
        <v>3166.9</v>
      </c>
      <c r="H14" s="9">
        <v>300</v>
      </c>
      <c r="I14" s="10">
        <f t="shared" si="14"/>
        <v>9500.7000000000007</v>
      </c>
      <c r="J14" s="9">
        <f t="shared" si="15"/>
        <v>37554.972602739726</v>
      </c>
      <c r="K14" s="10">
        <v>600</v>
      </c>
      <c r="L14" s="10">
        <f t="shared" si="16"/>
        <v>309339.37260273972</v>
      </c>
      <c r="M14" s="11"/>
      <c r="N14" s="11"/>
      <c r="O14" s="25">
        <v>42967.600000000006</v>
      </c>
      <c r="P14" s="26">
        <v>117.71945205479453</v>
      </c>
      <c r="Q14" s="26">
        <v>5885.9726027397264</v>
      </c>
      <c r="R14" s="26"/>
      <c r="S14" s="26"/>
      <c r="T14" s="26"/>
      <c r="U14" s="26"/>
    </row>
    <row r="15" spans="1:25" x14ac:dyDescent="0.2">
      <c r="A15" s="20" t="s">
        <v>26</v>
      </c>
      <c r="B15" s="22">
        <v>45594.6</v>
      </c>
      <c r="C15" s="9">
        <f t="shared" si="12"/>
        <v>547135.19999999995</v>
      </c>
      <c r="D15" s="9">
        <f t="shared" si="6"/>
        <v>18000</v>
      </c>
      <c r="E15" s="9">
        <f t="shared" si="7"/>
        <v>11400</v>
      </c>
      <c r="F15" s="10">
        <v>800</v>
      </c>
      <c r="G15" s="9">
        <f t="shared" si="13"/>
        <v>7599.0999999999995</v>
      </c>
      <c r="H15" s="9">
        <v>300</v>
      </c>
      <c r="I15" s="10">
        <f t="shared" si="14"/>
        <v>22797.3</v>
      </c>
      <c r="J15" s="9">
        <f t="shared" si="15"/>
        <v>84305.575342465745</v>
      </c>
      <c r="K15" s="10">
        <v>600</v>
      </c>
      <c r="L15" s="10">
        <f t="shared" si="16"/>
        <v>692937.17534246575</v>
      </c>
      <c r="M15" s="11"/>
      <c r="N15" s="11"/>
      <c r="O15" s="25">
        <v>60696.399999999994</v>
      </c>
      <c r="P15" s="26">
        <v>166.29150684931506</v>
      </c>
      <c r="Q15" s="26">
        <v>8314.5753424657523</v>
      </c>
      <c r="R15" s="26"/>
      <c r="S15" s="26"/>
      <c r="T15" s="26"/>
      <c r="U15" s="26"/>
    </row>
    <row r="16" spans="1:25" x14ac:dyDescent="0.2">
      <c r="A16" s="8" t="s">
        <v>27</v>
      </c>
      <c r="B16" s="22">
        <v>45594.6</v>
      </c>
      <c r="C16" s="9">
        <f t="shared" si="12"/>
        <v>547135.19999999995</v>
      </c>
      <c r="D16" s="9">
        <f t="shared" si="6"/>
        <v>18000</v>
      </c>
      <c r="E16" s="9">
        <f t="shared" si="7"/>
        <v>11400</v>
      </c>
      <c r="F16" s="10">
        <v>800</v>
      </c>
      <c r="G16" s="9">
        <f t="shared" si="13"/>
        <v>7599.0999999999995</v>
      </c>
      <c r="H16" s="9">
        <v>300</v>
      </c>
      <c r="I16" s="10">
        <f t="shared" si="14"/>
        <v>22797.3</v>
      </c>
      <c r="J16" s="9">
        <f t="shared" si="15"/>
        <v>84305.575342465745</v>
      </c>
      <c r="K16" s="10">
        <v>600</v>
      </c>
      <c r="L16" s="10">
        <f t="shared" si="16"/>
        <v>692937.17534246575</v>
      </c>
      <c r="M16" s="11"/>
      <c r="N16" s="11"/>
      <c r="O16" s="25">
        <v>60696.399999999994</v>
      </c>
      <c r="P16" s="26">
        <v>166.29150684931506</v>
      </c>
      <c r="Q16" s="26">
        <v>8314.5753424657523</v>
      </c>
      <c r="R16" s="26"/>
      <c r="S16" s="26"/>
      <c r="T16" s="26"/>
      <c r="U16" s="26"/>
    </row>
    <row r="17" spans="1:25" x14ac:dyDescent="0.2">
      <c r="A17" s="20" t="s">
        <v>28</v>
      </c>
      <c r="B17" s="22">
        <v>19001.400000000001</v>
      </c>
      <c r="C17" s="9">
        <f t="shared" si="12"/>
        <v>228016.80000000002</v>
      </c>
      <c r="D17" s="9">
        <f t="shared" si="6"/>
        <v>18000</v>
      </c>
      <c r="E17" s="9">
        <f t="shared" si="7"/>
        <v>11400</v>
      </c>
      <c r="F17" s="10">
        <v>800</v>
      </c>
      <c r="G17" s="9">
        <f t="shared" si="13"/>
        <v>3166.9</v>
      </c>
      <c r="H17" s="9">
        <v>300</v>
      </c>
      <c r="I17" s="10">
        <f t="shared" si="14"/>
        <v>9500.7000000000007</v>
      </c>
      <c r="J17" s="9">
        <f t="shared" si="15"/>
        <v>37554.972602739726</v>
      </c>
      <c r="K17" s="10">
        <v>600</v>
      </c>
      <c r="L17" s="10">
        <f t="shared" si="16"/>
        <v>309339.37260273972</v>
      </c>
      <c r="M17" s="11"/>
      <c r="N17" s="11"/>
      <c r="O17" s="25">
        <v>42967.600000000006</v>
      </c>
      <c r="P17" s="26">
        <v>117.71945205479453</v>
      </c>
      <c r="Q17" s="26">
        <v>5885.9726027397264</v>
      </c>
      <c r="R17" s="26"/>
      <c r="S17" s="26"/>
      <c r="T17" s="26"/>
      <c r="U17" s="26"/>
    </row>
    <row r="18" spans="1:25" x14ac:dyDescent="0.2">
      <c r="A18" s="20" t="s">
        <v>29</v>
      </c>
      <c r="B18" s="22">
        <v>36802.5</v>
      </c>
      <c r="C18" s="9">
        <f t="shared" si="12"/>
        <v>441630</v>
      </c>
      <c r="D18" s="9">
        <f t="shared" si="6"/>
        <v>18000</v>
      </c>
      <c r="E18" s="9">
        <f t="shared" si="7"/>
        <v>11400</v>
      </c>
      <c r="F18" s="10">
        <v>800</v>
      </c>
      <c r="G18" s="9">
        <f t="shared" si="13"/>
        <v>6133.75</v>
      </c>
      <c r="H18" s="9">
        <v>300</v>
      </c>
      <c r="I18" s="10">
        <f t="shared" si="14"/>
        <v>18401.25</v>
      </c>
      <c r="J18" s="9">
        <f t="shared" si="15"/>
        <v>68849.143835616444</v>
      </c>
      <c r="K18" s="10">
        <v>600</v>
      </c>
      <c r="L18" s="10">
        <f t="shared" si="16"/>
        <v>566114.14383561641</v>
      </c>
      <c r="M18" s="11"/>
      <c r="N18" s="11"/>
      <c r="O18" s="25">
        <v>54835</v>
      </c>
      <c r="P18" s="26">
        <v>150.23287671232876</v>
      </c>
      <c r="Q18" s="26">
        <v>7511.6438356164381</v>
      </c>
      <c r="R18" s="26"/>
      <c r="S18" s="26"/>
      <c r="T18" s="26"/>
      <c r="U18" s="26"/>
    </row>
    <row r="19" spans="1:25" x14ac:dyDescent="0.2">
      <c r="A19" s="8" t="s">
        <v>30</v>
      </c>
      <c r="B19" s="22">
        <v>31602.600000000002</v>
      </c>
      <c r="C19" s="9">
        <f t="shared" si="12"/>
        <v>379231.2</v>
      </c>
      <c r="D19" s="9">
        <f t="shared" si="6"/>
        <v>18000</v>
      </c>
      <c r="E19" s="9">
        <f t="shared" si="7"/>
        <v>11400</v>
      </c>
      <c r="F19" s="10">
        <v>800</v>
      </c>
      <c r="G19" s="9">
        <f t="shared" si="13"/>
        <v>5267.1</v>
      </c>
      <c r="H19" s="9">
        <v>300</v>
      </c>
      <c r="I19" s="10">
        <f t="shared" si="14"/>
        <v>15801.300000000001</v>
      </c>
      <c r="J19" s="9">
        <f t="shared" si="15"/>
        <v>59707.767123287675</v>
      </c>
      <c r="K19" s="10">
        <v>600</v>
      </c>
      <c r="L19" s="10">
        <f t="shared" si="16"/>
        <v>491107.36712328764</v>
      </c>
      <c r="M19" s="11"/>
      <c r="N19" s="11"/>
      <c r="O19" s="25">
        <v>51368.4</v>
      </c>
      <c r="P19" s="26">
        <v>140.73534246575343</v>
      </c>
      <c r="Q19" s="26">
        <v>7036.7671232876719</v>
      </c>
      <c r="R19" s="26"/>
      <c r="S19" s="26"/>
      <c r="T19" s="26"/>
      <c r="U19" s="26"/>
      <c r="V19" s="17"/>
      <c r="W19" s="17"/>
      <c r="X19" s="17"/>
      <c r="Y19" s="17"/>
    </row>
    <row r="20" spans="1:25" x14ac:dyDescent="0.2">
      <c r="A20" s="20" t="s">
        <v>31</v>
      </c>
      <c r="B20" s="22">
        <v>25740.899999999998</v>
      </c>
      <c r="C20" s="9">
        <f t="shared" si="12"/>
        <v>308890.8</v>
      </c>
      <c r="D20" s="9">
        <f t="shared" si="6"/>
        <v>18000</v>
      </c>
      <c r="E20" s="9">
        <f t="shared" si="7"/>
        <v>11400</v>
      </c>
      <c r="F20" s="10">
        <v>800</v>
      </c>
      <c r="G20" s="9">
        <f t="shared" si="13"/>
        <v>4290.1499999999996</v>
      </c>
      <c r="H20" s="9">
        <v>300</v>
      </c>
      <c r="I20" s="10">
        <f t="shared" si="14"/>
        <v>12870.449999999999</v>
      </c>
      <c r="J20" s="9">
        <f t="shared" si="15"/>
        <v>49402.952054794521</v>
      </c>
      <c r="K20" s="10">
        <v>600</v>
      </c>
      <c r="L20" s="10">
        <f t="shared" si="16"/>
        <v>406554.35205479455</v>
      </c>
      <c r="M20" s="11"/>
      <c r="N20" s="11"/>
      <c r="O20" s="25">
        <v>47460.6</v>
      </c>
      <c r="P20" s="26">
        <v>130.02904109589042</v>
      </c>
      <c r="Q20" s="26">
        <v>6501.4520547945212</v>
      </c>
      <c r="R20" s="26"/>
      <c r="S20" s="26"/>
      <c r="T20" s="26"/>
      <c r="U20" s="26"/>
    </row>
    <row r="21" spans="1:25" x14ac:dyDescent="0.2">
      <c r="A21" s="20" t="s">
        <v>32</v>
      </c>
      <c r="B21" s="22">
        <v>22128.6</v>
      </c>
      <c r="C21" s="9">
        <f t="shared" si="12"/>
        <v>265543.19999999995</v>
      </c>
      <c r="D21" s="9">
        <f t="shared" si="6"/>
        <v>18000</v>
      </c>
      <c r="E21" s="9">
        <f t="shared" si="7"/>
        <v>11400</v>
      </c>
      <c r="F21" s="10">
        <v>800</v>
      </c>
      <c r="G21" s="9">
        <f t="shared" si="13"/>
        <v>3688.1</v>
      </c>
      <c r="H21" s="9">
        <v>300</v>
      </c>
      <c r="I21" s="10">
        <f t="shared" si="14"/>
        <v>11064.3</v>
      </c>
      <c r="J21" s="9">
        <f t="shared" si="15"/>
        <v>43052.561643835616</v>
      </c>
      <c r="K21" s="10">
        <v>600</v>
      </c>
      <c r="L21" s="10">
        <f t="shared" si="16"/>
        <v>354448.16164383554</v>
      </c>
      <c r="M21" s="11"/>
      <c r="N21" s="11"/>
      <c r="O21" s="25">
        <v>45052.399999999994</v>
      </c>
      <c r="P21" s="26">
        <v>123.43123287671231</v>
      </c>
      <c r="Q21" s="26">
        <v>6171.5616438356155</v>
      </c>
      <c r="R21" s="26"/>
      <c r="S21" s="26"/>
      <c r="T21" s="26"/>
      <c r="U21" s="26"/>
    </row>
    <row r="22" spans="1:25" x14ac:dyDescent="0.2">
      <c r="A22" s="20" t="s">
        <v>33</v>
      </c>
      <c r="B22" s="22">
        <v>48841.2</v>
      </c>
      <c r="C22" s="9">
        <f t="shared" si="12"/>
        <v>586094.39999999991</v>
      </c>
      <c r="D22" s="9">
        <f t="shared" si="6"/>
        <v>18000</v>
      </c>
      <c r="E22" s="9">
        <f t="shared" si="7"/>
        <v>11400</v>
      </c>
      <c r="F22" s="10">
        <v>800</v>
      </c>
      <c r="G22" s="9">
        <f t="shared" si="13"/>
        <v>8140.2</v>
      </c>
      <c r="H22" s="9">
        <v>300</v>
      </c>
      <c r="I22" s="10">
        <f t="shared" si="14"/>
        <v>24420.6</v>
      </c>
      <c r="J22" s="9">
        <f t="shared" si="15"/>
        <v>90013.068493150684</v>
      </c>
      <c r="K22" s="10">
        <v>600</v>
      </c>
      <c r="L22" s="10">
        <f t="shared" si="16"/>
        <v>739768.26849315048</v>
      </c>
      <c r="M22" s="11"/>
      <c r="N22" s="11"/>
      <c r="O22" s="25">
        <v>62860.799999999996</v>
      </c>
      <c r="P22" s="26">
        <v>172.22136986301368</v>
      </c>
      <c r="Q22" s="26">
        <v>8611.0684931506839</v>
      </c>
      <c r="R22" s="26"/>
      <c r="S22" s="26"/>
      <c r="T22" s="26"/>
      <c r="U22" s="26"/>
    </row>
    <row r="23" spans="1:25" x14ac:dyDescent="0.2">
      <c r="A23" s="20" t="s">
        <v>34</v>
      </c>
      <c r="B23" s="22">
        <v>70601.400000000009</v>
      </c>
      <c r="C23" s="9">
        <f t="shared" ref="C23" si="17">+B23*12</f>
        <v>847216.8</v>
      </c>
      <c r="D23" s="9">
        <f t="shared" si="6"/>
        <v>18000</v>
      </c>
      <c r="E23" s="9">
        <f t="shared" si="7"/>
        <v>11400</v>
      </c>
      <c r="F23" s="10">
        <v>800</v>
      </c>
      <c r="G23" s="9">
        <f t="shared" ref="G23" si="18">+B23/30*5</f>
        <v>11766.900000000001</v>
      </c>
      <c r="H23" s="9">
        <v>300</v>
      </c>
      <c r="I23" s="10">
        <f t="shared" ref="I23" si="19">+B23/2</f>
        <v>35300.700000000004</v>
      </c>
      <c r="J23" s="9">
        <f t="shared" ref="J23" si="20">+B23/30*50+Q23</f>
        <v>128267.30136986301</v>
      </c>
      <c r="K23" s="10">
        <v>600</v>
      </c>
      <c r="L23" s="10">
        <f t="shared" ref="L23" si="21">SUM(C23:K23)</f>
        <v>1053651.701369863</v>
      </c>
      <c r="M23" s="11"/>
      <c r="N23" s="11"/>
      <c r="O23" s="25">
        <v>77367.600000000006</v>
      </c>
      <c r="P23" s="26">
        <v>211.96602739726029</v>
      </c>
      <c r="Q23" s="26">
        <v>10598.301369863015</v>
      </c>
      <c r="R23" s="26"/>
      <c r="S23" s="26"/>
      <c r="T23" s="26"/>
      <c r="U23" s="26"/>
    </row>
    <row r="24" spans="1:25" x14ac:dyDescent="0.2">
      <c r="A24" s="20" t="s">
        <v>35</v>
      </c>
      <c r="B24" s="22">
        <v>36802.5</v>
      </c>
      <c r="C24" s="9">
        <f t="shared" si="12"/>
        <v>441630</v>
      </c>
      <c r="D24" s="9">
        <f t="shared" si="6"/>
        <v>18000</v>
      </c>
      <c r="E24" s="9">
        <f t="shared" si="7"/>
        <v>11400</v>
      </c>
      <c r="F24" s="10">
        <v>800</v>
      </c>
      <c r="G24" s="9">
        <f t="shared" si="13"/>
        <v>6133.75</v>
      </c>
      <c r="H24" s="9">
        <v>300</v>
      </c>
      <c r="I24" s="10">
        <f t="shared" si="14"/>
        <v>18401.25</v>
      </c>
      <c r="J24" s="9">
        <f t="shared" si="15"/>
        <v>68849.143835616444</v>
      </c>
      <c r="K24" s="10">
        <v>600</v>
      </c>
      <c r="L24" s="10">
        <f t="shared" si="16"/>
        <v>566114.14383561641</v>
      </c>
      <c r="M24" s="11"/>
      <c r="N24" s="11"/>
      <c r="O24" s="25">
        <v>54835</v>
      </c>
      <c r="P24" s="26">
        <v>150.23287671232876</v>
      </c>
      <c r="Q24" s="26">
        <v>7511.6438356164381</v>
      </c>
      <c r="R24" s="26"/>
      <c r="S24" s="26"/>
      <c r="T24" s="26"/>
      <c r="U24" s="26"/>
    </row>
    <row r="25" spans="1:25" x14ac:dyDescent="0.2">
      <c r="A25" s="20" t="s">
        <v>36</v>
      </c>
      <c r="B25" s="22">
        <v>23013.599999999999</v>
      </c>
      <c r="C25" s="9">
        <f t="shared" si="12"/>
        <v>276163.19999999995</v>
      </c>
      <c r="D25" s="9">
        <f t="shared" si="6"/>
        <v>18000</v>
      </c>
      <c r="E25" s="9">
        <f t="shared" si="7"/>
        <v>11400</v>
      </c>
      <c r="F25" s="10">
        <v>800</v>
      </c>
      <c r="G25" s="9">
        <f t="shared" si="13"/>
        <v>3835.6</v>
      </c>
      <c r="H25" s="9">
        <v>300</v>
      </c>
      <c r="I25" s="10">
        <f t="shared" si="14"/>
        <v>11506.8</v>
      </c>
      <c r="J25" s="9">
        <f t="shared" si="15"/>
        <v>44608.383561643837</v>
      </c>
      <c r="K25" s="10">
        <v>600</v>
      </c>
      <c r="L25" s="10">
        <f t="shared" si="16"/>
        <v>367213.98356164375</v>
      </c>
      <c r="M25" s="11"/>
      <c r="N25" s="11"/>
      <c r="O25" s="25">
        <v>45642.399999999994</v>
      </c>
      <c r="P25" s="26">
        <v>125.0476712328767</v>
      </c>
      <c r="Q25" s="26">
        <v>6252.3835616438346</v>
      </c>
      <c r="R25" s="26"/>
      <c r="S25" s="26"/>
      <c r="T25" s="26"/>
      <c r="U25" s="26"/>
    </row>
    <row r="26" spans="1:25" x14ac:dyDescent="0.2">
      <c r="A26" s="20" t="s">
        <v>37</v>
      </c>
      <c r="B26" s="22">
        <v>22128.6</v>
      </c>
      <c r="C26" s="9">
        <f t="shared" si="12"/>
        <v>265543.19999999995</v>
      </c>
      <c r="D26" s="9">
        <f t="shared" si="6"/>
        <v>18000</v>
      </c>
      <c r="E26" s="9">
        <f t="shared" si="7"/>
        <v>11400</v>
      </c>
      <c r="F26" s="10">
        <v>800</v>
      </c>
      <c r="G26" s="9">
        <f t="shared" si="13"/>
        <v>3688.1</v>
      </c>
      <c r="H26" s="9">
        <v>300</v>
      </c>
      <c r="I26" s="10">
        <f t="shared" si="14"/>
        <v>11064.3</v>
      </c>
      <c r="J26" s="9">
        <f t="shared" si="15"/>
        <v>43052.561643835616</v>
      </c>
      <c r="K26" s="10">
        <v>600</v>
      </c>
      <c r="L26" s="10">
        <f t="shared" si="16"/>
        <v>354448.16164383554</v>
      </c>
      <c r="M26" s="11"/>
      <c r="N26" s="11"/>
      <c r="O26" s="25">
        <v>45052.399999999994</v>
      </c>
      <c r="P26" s="26">
        <v>123.43123287671231</v>
      </c>
      <c r="Q26" s="26">
        <v>6171.5616438356155</v>
      </c>
      <c r="R26" s="26"/>
      <c r="S26" s="26"/>
      <c r="T26" s="26"/>
      <c r="U26" s="26"/>
    </row>
    <row r="27" spans="1:25" x14ac:dyDescent="0.2">
      <c r="A27" s="20" t="s">
        <v>38</v>
      </c>
      <c r="B27" s="22">
        <v>23013.599999999999</v>
      </c>
      <c r="C27" s="9">
        <f t="shared" si="12"/>
        <v>276163.19999999995</v>
      </c>
      <c r="D27" s="9">
        <f t="shared" si="6"/>
        <v>18000</v>
      </c>
      <c r="E27" s="9">
        <f t="shared" si="7"/>
        <v>11400</v>
      </c>
      <c r="F27" s="10">
        <v>800</v>
      </c>
      <c r="G27" s="9">
        <f t="shared" si="13"/>
        <v>3835.6</v>
      </c>
      <c r="H27" s="9">
        <v>300</v>
      </c>
      <c r="I27" s="10">
        <f t="shared" si="14"/>
        <v>11506.8</v>
      </c>
      <c r="J27" s="9">
        <f t="shared" si="15"/>
        <v>44608.383561643837</v>
      </c>
      <c r="K27" s="10">
        <v>600</v>
      </c>
      <c r="L27" s="10">
        <f t="shared" si="16"/>
        <v>367213.98356164375</v>
      </c>
      <c r="M27" s="11"/>
      <c r="N27" s="11"/>
      <c r="O27" s="25">
        <v>45642.399999999994</v>
      </c>
      <c r="P27" s="26">
        <v>125.0476712328767</v>
      </c>
      <c r="Q27" s="26">
        <v>6252.3835616438346</v>
      </c>
      <c r="R27" s="26"/>
      <c r="S27" s="26"/>
      <c r="T27" s="26"/>
      <c r="U27" s="26"/>
    </row>
    <row r="28" spans="1:25" x14ac:dyDescent="0.2">
      <c r="A28" s="20" t="s">
        <v>39</v>
      </c>
      <c r="B28" s="22">
        <v>20614.8</v>
      </c>
      <c r="C28" s="9">
        <f t="shared" si="12"/>
        <v>247377.59999999998</v>
      </c>
      <c r="D28" s="9">
        <f t="shared" si="6"/>
        <v>18000</v>
      </c>
      <c r="E28" s="9">
        <f t="shared" si="7"/>
        <v>11400</v>
      </c>
      <c r="F28" s="10">
        <v>800</v>
      </c>
      <c r="G28" s="9">
        <f t="shared" si="13"/>
        <v>3435.7999999999997</v>
      </c>
      <c r="H28" s="9">
        <v>300</v>
      </c>
      <c r="I28" s="10">
        <f t="shared" si="14"/>
        <v>10307.4</v>
      </c>
      <c r="J28" s="9">
        <f t="shared" si="15"/>
        <v>40391.315068493153</v>
      </c>
      <c r="K28" s="10">
        <v>600</v>
      </c>
      <c r="L28" s="10">
        <f t="shared" si="16"/>
        <v>332612.11506849312</v>
      </c>
      <c r="M28" s="11"/>
      <c r="N28" s="11"/>
      <c r="O28" s="25">
        <v>44043.200000000004</v>
      </c>
      <c r="P28" s="26">
        <v>120.66630136986302</v>
      </c>
      <c r="Q28" s="26">
        <v>6033.3150684931506</v>
      </c>
      <c r="R28" s="26"/>
      <c r="S28" s="26"/>
      <c r="T28" s="26"/>
      <c r="U28" s="26"/>
    </row>
    <row r="29" spans="1:25" x14ac:dyDescent="0.2">
      <c r="A29" s="20" t="s">
        <v>40</v>
      </c>
      <c r="B29" s="22">
        <v>27285.599999999999</v>
      </c>
      <c r="C29" s="9">
        <f t="shared" ref="C29" si="22">+B29*12</f>
        <v>327427.19999999995</v>
      </c>
      <c r="D29" s="9">
        <f t="shared" si="6"/>
        <v>18000</v>
      </c>
      <c r="E29" s="9">
        <f t="shared" si="7"/>
        <v>11400</v>
      </c>
      <c r="F29" s="10">
        <v>800</v>
      </c>
      <c r="G29" s="9">
        <f t="shared" ref="G29" si="23">+B29/30*5</f>
        <v>4547.6000000000004</v>
      </c>
      <c r="H29" s="9">
        <v>300</v>
      </c>
      <c r="I29" s="10">
        <f t="shared" ref="I29" si="24">+B29/2</f>
        <v>13642.8</v>
      </c>
      <c r="J29" s="9">
        <f t="shared" ref="J29" si="25">+B29/30*50+Q29</f>
        <v>52118.520547945205</v>
      </c>
      <c r="K29" s="10">
        <v>600</v>
      </c>
      <c r="L29" s="10">
        <f t="shared" ref="L29" si="26">SUM(C29:K29)</f>
        <v>428836.12054794515</v>
      </c>
      <c r="M29" s="11"/>
      <c r="N29" s="11"/>
      <c r="O29" s="25">
        <v>48490.399999999994</v>
      </c>
      <c r="P29" s="26">
        <v>132.85041095890409</v>
      </c>
      <c r="Q29" s="26">
        <v>6642.5205479452043</v>
      </c>
      <c r="R29" s="26"/>
      <c r="S29" s="26"/>
      <c r="T29" s="26"/>
      <c r="U29" s="26"/>
    </row>
    <row r="30" spans="1:25" x14ac:dyDescent="0.2">
      <c r="A30" s="20" t="s">
        <v>40</v>
      </c>
      <c r="B30" s="22">
        <v>28200</v>
      </c>
      <c r="C30" s="9">
        <f t="shared" si="12"/>
        <v>338400</v>
      </c>
      <c r="D30" s="9">
        <f t="shared" si="6"/>
        <v>18000</v>
      </c>
      <c r="E30" s="9">
        <f t="shared" si="7"/>
        <v>11400</v>
      </c>
      <c r="F30" s="10">
        <v>800</v>
      </c>
      <c r="G30" s="9">
        <f t="shared" si="13"/>
        <v>4700</v>
      </c>
      <c r="H30" s="9">
        <v>300</v>
      </c>
      <c r="I30" s="10">
        <f t="shared" si="14"/>
        <v>14100</v>
      </c>
      <c r="J30" s="9">
        <f t="shared" si="15"/>
        <v>53726.027397260274</v>
      </c>
      <c r="K30" s="10">
        <v>600</v>
      </c>
      <c r="L30" s="10">
        <f t="shared" si="16"/>
        <v>442026.0273972603</v>
      </c>
      <c r="M30" s="11"/>
      <c r="N30" s="11"/>
      <c r="O30" s="25">
        <v>49100</v>
      </c>
      <c r="P30" s="26">
        <v>134.52054794520549</v>
      </c>
      <c r="Q30" s="26">
        <v>6726.0273972602745</v>
      </c>
      <c r="R30" s="26"/>
      <c r="S30" s="26"/>
      <c r="T30" s="26"/>
      <c r="U30" s="26"/>
    </row>
    <row r="31" spans="1:25" x14ac:dyDescent="0.2">
      <c r="A31" s="20" t="s">
        <v>41</v>
      </c>
      <c r="B31" s="22">
        <v>25740.899999999998</v>
      </c>
      <c r="C31" s="9">
        <f t="shared" ref="C31" si="27">+B31*12</f>
        <v>308890.8</v>
      </c>
      <c r="D31" s="9">
        <f t="shared" si="6"/>
        <v>18000</v>
      </c>
      <c r="E31" s="9">
        <f t="shared" si="7"/>
        <v>11400</v>
      </c>
      <c r="F31" s="10">
        <v>800</v>
      </c>
      <c r="G31" s="9">
        <f t="shared" ref="G31" si="28">+B31/30*5</f>
        <v>4290.1499999999996</v>
      </c>
      <c r="H31" s="9">
        <v>300</v>
      </c>
      <c r="I31" s="10">
        <f t="shared" ref="I31" si="29">+B31/2</f>
        <v>12870.449999999999</v>
      </c>
      <c r="J31" s="9">
        <f t="shared" ref="J31" si="30">+B31/30*50+Q31</f>
        <v>49402.952054794521</v>
      </c>
      <c r="K31" s="10">
        <v>600</v>
      </c>
      <c r="L31" s="10">
        <f t="shared" ref="L31" si="31">SUM(C31:K31)</f>
        <v>406554.35205479455</v>
      </c>
      <c r="M31" s="11"/>
      <c r="N31" s="11"/>
      <c r="O31" s="25">
        <v>47460.6</v>
      </c>
      <c r="P31" s="26">
        <v>130.02904109589042</v>
      </c>
      <c r="Q31" s="26">
        <v>6501.4520547945212</v>
      </c>
      <c r="R31" s="26"/>
      <c r="S31" s="26"/>
      <c r="T31" s="26"/>
      <c r="U31" s="26"/>
    </row>
    <row r="32" spans="1:25" x14ac:dyDescent="0.2">
      <c r="A32" s="20" t="s">
        <v>42</v>
      </c>
      <c r="B32" s="22">
        <v>23013.599999999999</v>
      </c>
      <c r="C32" s="9">
        <f t="shared" si="12"/>
        <v>276163.19999999995</v>
      </c>
      <c r="D32" s="9">
        <f t="shared" si="6"/>
        <v>18000</v>
      </c>
      <c r="E32" s="9">
        <f t="shared" si="7"/>
        <v>11400</v>
      </c>
      <c r="F32" s="10">
        <v>800</v>
      </c>
      <c r="G32" s="9">
        <f t="shared" si="13"/>
        <v>3835.6</v>
      </c>
      <c r="H32" s="9">
        <v>300</v>
      </c>
      <c r="I32" s="10">
        <f t="shared" si="14"/>
        <v>11506.8</v>
      </c>
      <c r="J32" s="9">
        <f t="shared" si="15"/>
        <v>44608.383561643837</v>
      </c>
      <c r="K32" s="10">
        <v>600</v>
      </c>
      <c r="L32" s="10">
        <f t="shared" si="16"/>
        <v>367213.98356164375</v>
      </c>
      <c r="M32" s="11"/>
      <c r="N32" s="11"/>
      <c r="O32" s="25">
        <v>45642.399999999994</v>
      </c>
      <c r="P32" s="26">
        <v>125.0476712328767</v>
      </c>
      <c r="Q32" s="26">
        <v>6252.3835616438346</v>
      </c>
      <c r="R32" s="26"/>
      <c r="S32" s="26"/>
      <c r="T32" s="26"/>
      <c r="U32" s="26"/>
    </row>
    <row r="33" spans="1:21" x14ac:dyDescent="0.2">
      <c r="A33" s="20" t="s">
        <v>43</v>
      </c>
      <c r="B33" s="22">
        <v>27285.599999999999</v>
      </c>
      <c r="C33" s="9">
        <f t="shared" si="12"/>
        <v>327427.19999999995</v>
      </c>
      <c r="D33" s="9">
        <f t="shared" si="6"/>
        <v>18000</v>
      </c>
      <c r="E33" s="9">
        <f t="shared" si="7"/>
        <v>11400</v>
      </c>
      <c r="F33" s="10">
        <v>800</v>
      </c>
      <c r="G33" s="9">
        <f t="shared" si="13"/>
        <v>4547.6000000000004</v>
      </c>
      <c r="H33" s="9">
        <v>300</v>
      </c>
      <c r="I33" s="10">
        <f t="shared" si="14"/>
        <v>13642.8</v>
      </c>
      <c r="J33" s="9">
        <f t="shared" si="15"/>
        <v>52118.520547945205</v>
      </c>
      <c r="K33" s="10">
        <v>600</v>
      </c>
      <c r="L33" s="10">
        <f t="shared" si="16"/>
        <v>428836.12054794515</v>
      </c>
      <c r="M33" s="11"/>
      <c r="N33" s="11"/>
      <c r="O33" s="25">
        <v>48490.399999999994</v>
      </c>
      <c r="P33" s="26">
        <v>132.85041095890409</v>
      </c>
      <c r="Q33" s="26">
        <v>6642.5205479452043</v>
      </c>
      <c r="R33" s="26"/>
      <c r="S33" s="26"/>
      <c r="T33" s="26"/>
      <c r="U33" s="26"/>
    </row>
    <row r="34" spans="1:21" x14ac:dyDescent="0.2">
      <c r="A34" s="20" t="s">
        <v>44</v>
      </c>
      <c r="B34" s="22">
        <v>23013.599999999999</v>
      </c>
      <c r="C34" s="9">
        <f t="shared" si="12"/>
        <v>276163.19999999995</v>
      </c>
      <c r="D34" s="9">
        <f t="shared" si="6"/>
        <v>18000</v>
      </c>
      <c r="E34" s="9">
        <f t="shared" si="7"/>
        <v>11400</v>
      </c>
      <c r="F34" s="10">
        <v>800</v>
      </c>
      <c r="G34" s="9">
        <f t="shared" si="13"/>
        <v>3835.6</v>
      </c>
      <c r="H34" s="9">
        <v>300</v>
      </c>
      <c r="I34" s="10">
        <f t="shared" si="14"/>
        <v>11506.8</v>
      </c>
      <c r="J34" s="9">
        <f t="shared" si="15"/>
        <v>44608.383561643837</v>
      </c>
      <c r="K34" s="10">
        <v>600</v>
      </c>
      <c r="L34" s="10">
        <f t="shared" si="16"/>
        <v>367213.98356164375</v>
      </c>
      <c r="M34" s="11"/>
      <c r="N34" s="11"/>
      <c r="O34" s="25">
        <v>45642.399999999994</v>
      </c>
      <c r="P34" s="26">
        <v>125.0476712328767</v>
      </c>
      <c r="Q34" s="26">
        <v>6252.3835616438346</v>
      </c>
      <c r="R34" s="26"/>
      <c r="S34" s="26"/>
      <c r="T34" s="26"/>
      <c r="U34" s="26"/>
    </row>
    <row r="35" spans="1:21" x14ac:dyDescent="0.2">
      <c r="A35" s="20" t="s">
        <v>45</v>
      </c>
      <c r="B35" s="22">
        <v>23496.600000000002</v>
      </c>
      <c r="C35" s="9">
        <f t="shared" si="12"/>
        <v>281959.2</v>
      </c>
      <c r="D35" s="9">
        <f t="shared" si="6"/>
        <v>18000</v>
      </c>
      <c r="E35" s="9">
        <f t="shared" si="7"/>
        <v>11400</v>
      </c>
      <c r="F35" s="10">
        <v>800</v>
      </c>
      <c r="G35" s="9">
        <f t="shared" si="13"/>
        <v>3916.1000000000004</v>
      </c>
      <c r="H35" s="9">
        <v>300</v>
      </c>
      <c r="I35" s="10">
        <f t="shared" si="14"/>
        <v>11748.300000000001</v>
      </c>
      <c r="J35" s="9">
        <f t="shared" si="15"/>
        <v>45457.493150684932</v>
      </c>
      <c r="K35" s="10">
        <v>600</v>
      </c>
      <c r="L35" s="10">
        <f t="shared" si="16"/>
        <v>374181.0931506849</v>
      </c>
      <c r="M35" s="11"/>
      <c r="N35" s="11"/>
      <c r="O35" s="25">
        <v>45964.4</v>
      </c>
      <c r="P35" s="26">
        <v>125.92986301369864</v>
      </c>
      <c r="Q35" s="26">
        <v>6296.4931506849316</v>
      </c>
      <c r="R35" s="26"/>
      <c r="S35" s="26"/>
      <c r="T35" s="26"/>
      <c r="U35" s="26"/>
    </row>
    <row r="36" spans="1:21" x14ac:dyDescent="0.2">
      <c r="A36" s="20" t="s">
        <v>46</v>
      </c>
      <c r="B36" s="22">
        <v>19821</v>
      </c>
      <c r="C36" s="9">
        <f t="shared" ref="C36" si="32">+B36*12</f>
        <v>237852</v>
      </c>
      <c r="D36" s="9">
        <f t="shared" si="6"/>
        <v>18000</v>
      </c>
      <c r="E36" s="9">
        <f t="shared" si="7"/>
        <v>11400</v>
      </c>
      <c r="F36" s="10">
        <v>800</v>
      </c>
      <c r="G36" s="9">
        <f t="shared" ref="G36" si="33">+B36/30*5</f>
        <v>3303.5</v>
      </c>
      <c r="H36" s="9">
        <v>300</v>
      </c>
      <c r="I36" s="10">
        <f t="shared" ref="I36" si="34">+B36/2</f>
        <v>9910.5</v>
      </c>
      <c r="J36" s="9">
        <f t="shared" ref="J36" si="35">+B36/30*50+Q36</f>
        <v>38995.821917808222</v>
      </c>
      <c r="K36" s="10">
        <v>600</v>
      </c>
      <c r="L36" s="10">
        <f t="shared" ref="L36" si="36">SUM(C36:K36)</f>
        <v>321161.82191780821</v>
      </c>
      <c r="M36" s="11"/>
      <c r="N36" s="11"/>
      <c r="O36" s="25">
        <v>43514</v>
      </c>
      <c r="P36" s="26">
        <v>119.21643835616439</v>
      </c>
      <c r="Q36" s="26">
        <v>5960.821917808219</v>
      </c>
      <c r="R36" s="26"/>
      <c r="S36" s="26"/>
      <c r="T36" s="26"/>
      <c r="U36" s="26"/>
    </row>
    <row r="37" spans="1:21" x14ac:dyDescent="0.2">
      <c r="A37" s="8" t="s">
        <v>47</v>
      </c>
      <c r="B37" s="22">
        <v>23013.599999999999</v>
      </c>
      <c r="C37" s="9">
        <f t="shared" si="12"/>
        <v>276163.19999999995</v>
      </c>
      <c r="D37" s="9">
        <f t="shared" si="6"/>
        <v>18000</v>
      </c>
      <c r="E37" s="9">
        <f t="shared" si="7"/>
        <v>11400</v>
      </c>
      <c r="F37" s="10">
        <v>800</v>
      </c>
      <c r="G37" s="9">
        <f t="shared" si="13"/>
        <v>3835.6</v>
      </c>
      <c r="H37" s="9">
        <v>300</v>
      </c>
      <c r="I37" s="10">
        <f t="shared" si="14"/>
        <v>11506.8</v>
      </c>
      <c r="J37" s="9">
        <f t="shared" si="15"/>
        <v>44608.383561643837</v>
      </c>
      <c r="K37" s="10">
        <v>600</v>
      </c>
      <c r="L37" s="10">
        <f t="shared" si="16"/>
        <v>367213.98356164375</v>
      </c>
      <c r="M37" s="11"/>
      <c r="N37" s="11"/>
      <c r="O37" s="25">
        <v>45642.399999999994</v>
      </c>
      <c r="P37" s="26">
        <v>125.0476712328767</v>
      </c>
      <c r="Q37" s="26">
        <v>6252.3835616438346</v>
      </c>
      <c r="R37" s="26"/>
      <c r="S37" s="26"/>
      <c r="T37" s="26"/>
      <c r="U37" s="26"/>
    </row>
    <row r="38" spans="1:21" x14ac:dyDescent="0.2">
      <c r="A38" s="8" t="s">
        <v>48</v>
      </c>
      <c r="B38" s="22">
        <v>31851.9</v>
      </c>
      <c r="C38" s="9">
        <f t="shared" si="12"/>
        <v>382222.80000000005</v>
      </c>
      <c r="D38" s="9">
        <f t="shared" si="6"/>
        <v>18000</v>
      </c>
      <c r="E38" s="9">
        <f t="shared" si="7"/>
        <v>11400</v>
      </c>
      <c r="F38" s="10">
        <v>800</v>
      </c>
      <c r="G38" s="9">
        <f t="shared" si="13"/>
        <v>5308.65</v>
      </c>
      <c r="H38" s="9">
        <v>300</v>
      </c>
      <c r="I38" s="10">
        <f t="shared" si="14"/>
        <v>15925.95</v>
      </c>
      <c r="J38" s="9">
        <f t="shared" si="15"/>
        <v>60146.034246575342</v>
      </c>
      <c r="K38" s="10">
        <v>600</v>
      </c>
      <c r="L38" s="10">
        <f t="shared" si="16"/>
        <v>494703.4342465754</v>
      </c>
      <c r="M38" s="11"/>
      <c r="N38" s="11"/>
      <c r="O38" s="25">
        <v>51534.600000000006</v>
      </c>
      <c r="P38" s="26">
        <v>141.19068493150687</v>
      </c>
      <c r="Q38" s="26">
        <v>7059.5342465753429</v>
      </c>
      <c r="R38" s="26"/>
      <c r="S38" s="26"/>
      <c r="T38" s="26"/>
      <c r="U38" s="26"/>
    </row>
    <row r="39" spans="1:21" x14ac:dyDescent="0.2">
      <c r="A39" s="8" t="s">
        <v>49</v>
      </c>
      <c r="B39" s="22">
        <v>17236.5</v>
      </c>
      <c r="C39" s="9">
        <f t="shared" ref="C39" si="37">+B39*12</f>
        <v>206838</v>
      </c>
      <c r="D39" s="9">
        <f t="shared" si="6"/>
        <v>18000</v>
      </c>
      <c r="E39" s="9">
        <f t="shared" si="7"/>
        <v>11400</v>
      </c>
      <c r="F39" s="10">
        <v>800</v>
      </c>
      <c r="G39" s="9">
        <f t="shared" ref="G39" si="38">+B39/30*5</f>
        <v>2872.75</v>
      </c>
      <c r="H39" s="9">
        <v>300</v>
      </c>
      <c r="I39" s="10">
        <f t="shared" ref="I39" si="39">+B39/2</f>
        <v>8618.25</v>
      </c>
      <c r="J39" s="9">
        <f t="shared" ref="J39" si="40">+B39/30*50+Q39</f>
        <v>34452.294520547941</v>
      </c>
      <c r="K39" s="10">
        <v>600</v>
      </c>
      <c r="L39" s="10">
        <f t="shared" ref="L39" si="41">SUM(C39:K39)</f>
        <v>283881.29452054796</v>
      </c>
      <c r="M39" s="11"/>
      <c r="N39" s="11"/>
      <c r="O39" s="25">
        <v>41791</v>
      </c>
      <c r="P39" s="26">
        <v>114.49589041095891</v>
      </c>
      <c r="Q39" s="26">
        <v>5724.7945205479455</v>
      </c>
      <c r="R39" s="26"/>
      <c r="S39" s="26"/>
      <c r="T39" s="26"/>
      <c r="U39" s="26"/>
    </row>
    <row r="40" spans="1:21" x14ac:dyDescent="0.2">
      <c r="A40" s="8" t="s">
        <v>50</v>
      </c>
      <c r="B40" s="22">
        <v>16098.300000000001</v>
      </c>
      <c r="C40" s="9">
        <f t="shared" si="12"/>
        <v>193179.6</v>
      </c>
      <c r="D40" s="9">
        <f t="shared" si="6"/>
        <v>18000</v>
      </c>
      <c r="E40" s="9">
        <f t="shared" si="7"/>
        <v>11400</v>
      </c>
      <c r="F40" s="10">
        <v>800</v>
      </c>
      <c r="G40" s="9">
        <f t="shared" si="13"/>
        <v>2683.05</v>
      </c>
      <c r="H40" s="9">
        <v>300</v>
      </c>
      <c r="I40" s="10">
        <f t="shared" si="14"/>
        <v>8049.1500000000005</v>
      </c>
      <c r="J40" s="9">
        <f t="shared" si="15"/>
        <v>32451.349315068492</v>
      </c>
      <c r="K40" s="10">
        <v>600</v>
      </c>
      <c r="L40" s="10">
        <f t="shared" si="16"/>
        <v>267463.1493150685</v>
      </c>
      <c r="M40" s="11"/>
      <c r="N40" s="11"/>
      <c r="O40" s="25">
        <v>41032.199999999997</v>
      </c>
      <c r="P40" s="26">
        <v>112.41698630136986</v>
      </c>
      <c r="Q40" s="26">
        <v>5620.8493150684926</v>
      </c>
      <c r="R40" s="26"/>
      <c r="S40" s="26"/>
      <c r="T40" s="26"/>
      <c r="U40" s="26"/>
    </row>
    <row r="41" spans="1:21" x14ac:dyDescent="0.2">
      <c r="A41" s="8" t="s">
        <v>51</v>
      </c>
      <c r="B41" s="22">
        <v>13429.5</v>
      </c>
      <c r="C41" s="9">
        <f t="shared" ref="C41" si="42">+B41*12</f>
        <v>161154</v>
      </c>
      <c r="D41" s="9">
        <f t="shared" si="6"/>
        <v>18000</v>
      </c>
      <c r="E41" s="9">
        <f t="shared" si="7"/>
        <v>11400</v>
      </c>
      <c r="F41" s="10">
        <v>800</v>
      </c>
      <c r="G41" s="9">
        <f t="shared" ref="G41" si="43">+B41/30*5</f>
        <v>2238.25</v>
      </c>
      <c r="H41" s="9">
        <v>300</v>
      </c>
      <c r="I41" s="10">
        <f t="shared" ref="I41" si="44">+B41/2</f>
        <v>6714.75</v>
      </c>
      <c r="J41" s="9">
        <f t="shared" ref="J41" si="45">+B41/30*50+Q41</f>
        <v>27759.623287671231</v>
      </c>
      <c r="K41" s="10">
        <v>600</v>
      </c>
      <c r="L41" s="10">
        <f t="shared" ref="L41" si="46">SUM(C41:K41)</f>
        <v>228966.62328767125</v>
      </c>
      <c r="M41" s="11"/>
      <c r="N41" s="11"/>
      <c r="O41" s="25">
        <v>39253</v>
      </c>
      <c r="P41" s="26">
        <v>107.54246575342465</v>
      </c>
      <c r="Q41" s="26">
        <v>5377.1232876712329</v>
      </c>
      <c r="R41" s="26"/>
      <c r="S41" s="26"/>
      <c r="T41" s="26"/>
      <c r="U41" s="26"/>
    </row>
    <row r="42" spans="1:21" x14ac:dyDescent="0.2">
      <c r="A42" s="8" t="s">
        <v>52</v>
      </c>
      <c r="B42" s="22">
        <v>13012.2</v>
      </c>
      <c r="C42" s="9">
        <f t="shared" si="12"/>
        <v>156146.40000000002</v>
      </c>
      <c r="D42" s="9">
        <f t="shared" si="6"/>
        <v>18000</v>
      </c>
      <c r="E42" s="9">
        <f t="shared" si="7"/>
        <v>11400</v>
      </c>
      <c r="F42" s="10">
        <v>800</v>
      </c>
      <c r="G42" s="9">
        <f t="shared" si="13"/>
        <v>2168.6999999999998</v>
      </c>
      <c r="H42" s="9">
        <v>300</v>
      </c>
      <c r="I42" s="10">
        <f t="shared" si="14"/>
        <v>6506.1</v>
      </c>
      <c r="J42" s="9">
        <f t="shared" si="15"/>
        <v>27026.013698630137</v>
      </c>
      <c r="K42" s="10">
        <v>600</v>
      </c>
      <c r="L42" s="10">
        <f t="shared" si="16"/>
        <v>222947.21369863016</v>
      </c>
      <c r="M42" s="11"/>
      <c r="N42" s="11"/>
      <c r="O42" s="25">
        <v>38974.800000000003</v>
      </c>
      <c r="P42" s="26">
        <v>106.78027397260274</v>
      </c>
      <c r="Q42" s="26">
        <v>5339.0136986301368</v>
      </c>
      <c r="R42" s="26"/>
      <c r="S42" s="26"/>
      <c r="T42" s="26"/>
      <c r="U42" s="26"/>
    </row>
    <row r="43" spans="1:21" x14ac:dyDescent="0.2">
      <c r="A43" s="8" t="s">
        <v>53</v>
      </c>
      <c r="B43" s="22">
        <v>12511.8</v>
      </c>
      <c r="C43" s="9">
        <f t="shared" si="12"/>
        <v>150141.59999999998</v>
      </c>
      <c r="D43" s="9">
        <f t="shared" si="6"/>
        <v>18000</v>
      </c>
      <c r="E43" s="9">
        <f t="shared" si="7"/>
        <v>11400</v>
      </c>
      <c r="F43" s="10">
        <v>800</v>
      </c>
      <c r="G43" s="9">
        <f t="shared" si="13"/>
        <v>2085.3000000000002</v>
      </c>
      <c r="H43" s="9">
        <v>300</v>
      </c>
      <c r="I43" s="10">
        <f t="shared" si="14"/>
        <v>6255.9</v>
      </c>
      <c r="J43" s="9">
        <f t="shared" si="15"/>
        <v>26146.31506849315</v>
      </c>
      <c r="K43" s="10">
        <v>600</v>
      </c>
      <c r="L43" s="10">
        <f t="shared" si="16"/>
        <v>215729.11506849312</v>
      </c>
      <c r="M43" s="11"/>
      <c r="N43" s="11"/>
      <c r="O43" s="25">
        <v>38641.199999999997</v>
      </c>
      <c r="P43" s="26">
        <v>105.86630136986301</v>
      </c>
      <c r="Q43" s="26">
        <v>5293.3150684931506</v>
      </c>
      <c r="R43" s="26"/>
      <c r="S43" s="26"/>
      <c r="T43" s="26"/>
      <c r="U43" s="26"/>
    </row>
    <row r="44" spans="1:21" x14ac:dyDescent="0.2">
      <c r="A44" s="20" t="s">
        <v>54</v>
      </c>
      <c r="B44" s="22">
        <v>17235.899999999998</v>
      </c>
      <c r="C44" s="9">
        <f t="shared" si="12"/>
        <v>206830.8</v>
      </c>
      <c r="D44" s="9">
        <f t="shared" si="6"/>
        <v>18000</v>
      </c>
      <c r="E44" s="9">
        <f t="shared" si="7"/>
        <v>11400</v>
      </c>
      <c r="F44" s="10">
        <v>800</v>
      </c>
      <c r="G44" s="9">
        <f t="shared" si="13"/>
        <v>2872.6499999999996</v>
      </c>
      <c r="H44" s="9">
        <v>300</v>
      </c>
      <c r="I44" s="10">
        <f t="shared" si="14"/>
        <v>8617.9499999999989</v>
      </c>
      <c r="J44" s="9">
        <f t="shared" si="15"/>
        <v>34451.239726027401</v>
      </c>
      <c r="K44" s="10">
        <v>600</v>
      </c>
      <c r="L44" s="10">
        <f t="shared" si="16"/>
        <v>283872.63972602738</v>
      </c>
      <c r="M44" s="11"/>
      <c r="N44" s="11"/>
      <c r="O44" s="25">
        <v>41790.6</v>
      </c>
      <c r="P44" s="26">
        <v>114.49479452054794</v>
      </c>
      <c r="Q44" s="26">
        <v>5724.7397260273974</v>
      </c>
      <c r="R44" s="26"/>
      <c r="S44" s="26"/>
      <c r="T44" s="26"/>
      <c r="U44" s="26"/>
    </row>
    <row r="45" spans="1:21" x14ac:dyDescent="0.2">
      <c r="A45" s="20" t="s">
        <v>55</v>
      </c>
      <c r="B45" s="21">
        <v>16098.300000000001</v>
      </c>
      <c r="C45" s="9">
        <f t="shared" ref="C45" si="47">+B45*12</f>
        <v>193179.6</v>
      </c>
      <c r="D45" s="9">
        <f t="shared" si="6"/>
        <v>18000</v>
      </c>
      <c r="E45" s="9">
        <f t="shared" si="7"/>
        <v>11400</v>
      </c>
      <c r="F45" s="10">
        <v>800</v>
      </c>
      <c r="G45" s="9">
        <f t="shared" ref="G45" si="48">+B45/30*5</f>
        <v>2683.05</v>
      </c>
      <c r="H45" s="9">
        <v>300</v>
      </c>
      <c r="I45" s="10">
        <f t="shared" ref="I45" si="49">+B45/2</f>
        <v>8049.1500000000005</v>
      </c>
      <c r="J45" s="9">
        <f t="shared" ref="J45" si="50">+B45/30*50+Q45</f>
        <v>32451.349315068492</v>
      </c>
      <c r="K45" s="10">
        <v>600</v>
      </c>
      <c r="L45" s="10">
        <f t="shared" ref="L45" si="51">SUM(C45:K45)</f>
        <v>267463.1493150685</v>
      </c>
      <c r="M45" s="11"/>
      <c r="N45" s="11"/>
      <c r="O45" s="25">
        <v>41032.199999999997</v>
      </c>
      <c r="P45" s="26">
        <v>112.41698630136986</v>
      </c>
      <c r="Q45" s="26">
        <v>5620.8493150684926</v>
      </c>
      <c r="R45" s="26"/>
      <c r="S45" s="26"/>
      <c r="T45" s="26"/>
      <c r="U45" s="26"/>
    </row>
    <row r="46" spans="1:21" x14ac:dyDescent="0.2">
      <c r="A46" s="20" t="s">
        <v>56</v>
      </c>
      <c r="B46" s="22">
        <v>19001.400000000001</v>
      </c>
      <c r="C46" s="9">
        <f t="shared" si="12"/>
        <v>228016.80000000002</v>
      </c>
      <c r="D46" s="9">
        <f t="shared" si="6"/>
        <v>18000</v>
      </c>
      <c r="E46" s="9">
        <f t="shared" si="7"/>
        <v>11400</v>
      </c>
      <c r="F46" s="10">
        <v>800</v>
      </c>
      <c r="G46" s="9">
        <f t="shared" si="13"/>
        <v>3166.9</v>
      </c>
      <c r="H46" s="9">
        <v>300</v>
      </c>
      <c r="I46" s="10">
        <f t="shared" si="14"/>
        <v>9500.7000000000007</v>
      </c>
      <c r="J46" s="9">
        <f t="shared" si="15"/>
        <v>37554.972602739726</v>
      </c>
      <c r="K46" s="10">
        <v>600</v>
      </c>
      <c r="L46" s="10">
        <f t="shared" si="16"/>
        <v>309339.37260273972</v>
      </c>
      <c r="M46" s="11"/>
      <c r="N46" s="11"/>
      <c r="O46" s="25">
        <v>42967.600000000006</v>
      </c>
      <c r="P46" s="26">
        <v>117.71945205479453</v>
      </c>
      <c r="Q46" s="26">
        <v>5885.9726027397264</v>
      </c>
      <c r="R46" s="26"/>
      <c r="S46" s="26"/>
      <c r="T46" s="26"/>
      <c r="U46" s="26"/>
    </row>
    <row r="47" spans="1:21" x14ac:dyDescent="0.2">
      <c r="A47" s="20" t="s">
        <v>56</v>
      </c>
      <c r="B47" s="22">
        <v>23496.600000000002</v>
      </c>
      <c r="C47" s="9">
        <f t="shared" si="12"/>
        <v>281959.2</v>
      </c>
      <c r="D47" s="9">
        <f t="shared" si="6"/>
        <v>18000</v>
      </c>
      <c r="E47" s="9">
        <f t="shared" si="7"/>
        <v>11400</v>
      </c>
      <c r="F47" s="10">
        <v>800</v>
      </c>
      <c r="G47" s="9">
        <f t="shared" si="13"/>
        <v>3916.1000000000004</v>
      </c>
      <c r="H47" s="9">
        <v>300</v>
      </c>
      <c r="I47" s="10">
        <f t="shared" si="14"/>
        <v>11748.300000000001</v>
      </c>
      <c r="J47" s="9">
        <f t="shared" si="15"/>
        <v>45457.493150684932</v>
      </c>
      <c r="K47" s="10">
        <v>600</v>
      </c>
      <c r="L47" s="10">
        <f t="shared" si="16"/>
        <v>374181.0931506849</v>
      </c>
      <c r="M47" s="11"/>
      <c r="N47" s="11"/>
      <c r="O47" s="25">
        <v>45964.4</v>
      </c>
      <c r="P47" s="26">
        <v>125.92986301369864</v>
      </c>
      <c r="Q47" s="26">
        <v>6296.4931506849316</v>
      </c>
      <c r="R47" s="26"/>
      <c r="S47" s="26"/>
      <c r="T47" s="26"/>
      <c r="U47" s="26"/>
    </row>
    <row r="48" spans="1:21" x14ac:dyDescent="0.2">
      <c r="A48" s="8" t="s">
        <v>57</v>
      </c>
      <c r="B48" s="22">
        <v>21349.200000000001</v>
      </c>
      <c r="C48" s="9">
        <f t="shared" si="12"/>
        <v>256190.40000000002</v>
      </c>
      <c r="D48" s="9">
        <f t="shared" si="6"/>
        <v>18000</v>
      </c>
      <c r="E48" s="9">
        <f t="shared" si="7"/>
        <v>11400</v>
      </c>
      <c r="F48" s="10">
        <v>800</v>
      </c>
      <c r="G48" s="9">
        <f t="shared" si="13"/>
        <v>3558.2</v>
      </c>
      <c r="H48" s="9">
        <v>300</v>
      </c>
      <c r="I48" s="10">
        <f t="shared" si="14"/>
        <v>10674.6</v>
      </c>
      <c r="J48" s="9">
        <f t="shared" si="15"/>
        <v>41682.383561643837</v>
      </c>
      <c r="K48" s="10">
        <v>600</v>
      </c>
      <c r="L48" s="10">
        <f t="shared" si="16"/>
        <v>343205.58356164384</v>
      </c>
      <c r="M48" s="11"/>
      <c r="N48" s="11"/>
      <c r="O48" s="25">
        <v>44532.799999999996</v>
      </c>
      <c r="P48" s="26">
        <v>122.0076712328767</v>
      </c>
      <c r="Q48" s="26">
        <v>6100.3835616438355</v>
      </c>
      <c r="R48" s="26"/>
      <c r="S48" s="26"/>
      <c r="T48" s="26"/>
      <c r="U48" s="26"/>
    </row>
    <row r="49" spans="1:21" x14ac:dyDescent="0.2">
      <c r="A49" s="20" t="s">
        <v>58</v>
      </c>
      <c r="B49" s="22">
        <v>21349.200000000001</v>
      </c>
      <c r="C49" s="9">
        <f t="shared" si="12"/>
        <v>256190.40000000002</v>
      </c>
      <c r="D49" s="9">
        <f t="shared" si="6"/>
        <v>18000</v>
      </c>
      <c r="E49" s="9">
        <f t="shared" si="7"/>
        <v>11400</v>
      </c>
      <c r="F49" s="10">
        <v>800</v>
      </c>
      <c r="G49" s="9">
        <f t="shared" si="13"/>
        <v>3558.2</v>
      </c>
      <c r="H49" s="9">
        <v>300</v>
      </c>
      <c r="I49" s="10">
        <f t="shared" si="14"/>
        <v>10674.6</v>
      </c>
      <c r="J49" s="9">
        <f t="shared" si="15"/>
        <v>41682.383561643837</v>
      </c>
      <c r="K49" s="10">
        <v>600</v>
      </c>
      <c r="L49" s="10">
        <f t="shared" si="16"/>
        <v>343205.58356164384</v>
      </c>
      <c r="M49" s="11"/>
      <c r="N49" s="11"/>
      <c r="O49" s="25">
        <v>44532.799999999996</v>
      </c>
      <c r="P49" s="26">
        <v>122.0076712328767</v>
      </c>
      <c r="Q49" s="26">
        <v>6100.3835616438355</v>
      </c>
      <c r="R49" s="26"/>
      <c r="S49" s="26"/>
      <c r="T49" s="26"/>
      <c r="U49" s="26"/>
    </row>
    <row r="50" spans="1:21" x14ac:dyDescent="0.2">
      <c r="A50" s="20" t="s">
        <v>59</v>
      </c>
      <c r="B50" s="22">
        <v>21349.200000000001</v>
      </c>
      <c r="C50" s="9">
        <f t="shared" si="12"/>
        <v>256190.40000000002</v>
      </c>
      <c r="D50" s="9">
        <f t="shared" si="6"/>
        <v>18000</v>
      </c>
      <c r="E50" s="9">
        <f t="shared" si="7"/>
        <v>11400</v>
      </c>
      <c r="F50" s="10">
        <v>800</v>
      </c>
      <c r="G50" s="9">
        <f t="shared" si="13"/>
        <v>3558.2</v>
      </c>
      <c r="H50" s="9">
        <v>300</v>
      </c>
      <c r="I50" s="10">
        <f t="shared" si="14"/>
        <v>10674.6</v>
      </c>
      <c r="J50" s="9">
        <f t="shared" si="15"/>
        <v>41682.383561643837</v>
      </c>
      <c r="K50" s="10">
        <v>600</v>
      </c>
      <c r="L50" s="10">
        <f t="shared" si="16"/>
        <v>343205.58356164384</v>
      </c>
      <c r="M50" s="11"/>
      <c r="N50" s="11"/>
      <c r="O50" s="25">
        <v>44532.799999999996</v>
      </c>
      <c r="P50" s="26">
        <v>122.0076712328767</v>
      </c>
      <c r="Q50" s="26">
        <v>6100.3835616438355</v>
      </c>
      <c r="R50" s="26"/>
      <c r="S50" s="26"/>
      <c r="T50" s="26"/>
      <c r="U50" s="26"/>
    </row>
    <row r="51" spans="1:21" x14ac:dyDescent="0.2">
      <c r="A51" s="20" t="s">
        <v>60</v>
      </c>
      <c r="B51" s="22">
        <v>30387</v>
      </c>
      <c r="C51" s="9">
        <f t="shared" si="12"/>
        <v>364644</v>
      </c>
      <c r="D51" s="9">
        <f t="shared" si="6"/>
        <v>18000</v>
      </c>
      <c r="E51" s="9">
        <f t="shared" si="7"/>
        <v>11400</v>
      </c>
      <c r="F51" s="10">
        <v>800</v>
      </c>
      <c r="G51" s="9">
        <f t="shared" si="13"/>
        <v>5064.5</v>
      </c>
      <c r="H51" s="9">
        <v>300</v>
      </c>
      <c r="I51" s="10">
        <f t="shared" si="14"/>
        <v>15193.5</v>
      </c>
      <c r="J51" s="9">
        <f t="shared" si="15"/>
        <v>57570.753424657538</v>
      </c>
      <c r="K51" s="10">
        <v>600</v>
      </c>
      <c r="L51" s="10">
        <f t="shared" si="16"/>
        <v>473572.75342465751</v>
      </c>
      <c r="M51" s="11"/>
      <c r="N51" s="11"/>
      <c r="O51" s="25">
        <v>50558</v>
      </c>
      <c r="P51" s="26">
        <v>138.51506849315069</v>
      </c>
      <c r="Q51" s="26">
        <v>6925.7534246575342</v>
      </c>
      <c r="R51" s="26"/>
      <c r="S51" s="26"/>
      <c r="T51" s="26"/>
      <c r="U51" s="26"/>
    </row>
    <row r="52" spans="1:21" x14ac:dyDescent="0.2">
      <c r="A52" s="20" t="s">
        <v>61</v>
      </c>
      <c r="B52" s="22">
        <v>40650</v>
      </c>
      <c r="C52" s="9">
        <f t="shared" si="12"/>
        <v>487800</v>
      </c>
      <c r="D52" s="9">
        <f t="shared" si="6"/>
        <v>18000</v>
      </c>
      <c r="E52" s="9">
        <f t="shared" si="7"/>
        <v>11400</v>
      </c>
      <c r="F52" s="10">
        <v>800</v>
      </c>
      <c r="G52" s="9">
        <f t="shared" si="13"/>
        <v>6775</v>
      </c>
      <c r="H52" s="9">
        <v>300</v>
      </c>
      <c r="I52" s="10">
        <f t="shared" si="14"/>
        <v>20325</v>
      </c>
      <c r="J52" s="9">
        <f t="shared" si="15"/>
        <v>75613.013698630137</v>
      </c>
      <c r="K52" s="10">
        <v>600</v>
      </c>
      <c r="L52" s="10">
        <f t="shared" si="16"/>
        <v>621613.01369863015</v>
      </c>
      <c r="M52" s="11"/>
      <c r="N52" s="11"/>
      <c r="O52" s="25">
        <v>57400</v>
      </c>
      <c r="P52" s="26">
        <v>157.26027397260273</v>
      </c>
      <c r="Q52" s="26">
        <v>7863.0136986301368</v>
      </c>
      <c r="R52" s="26"/>
      <c r="S52" s="26"/>
      <c r="T52" s="26"/>
      <c r="U52" s="26"/>
    </row>
    <row r="53" spans="1:21" x14ac:dyDescent="0.2">
      <c r="A53" s="20" t="s">
        <v>62</v>
      </c>
      <c r="B53" s="22">
        <v>30387</v>
      </c>
      <c r="C53" s="9">
        <f t="shared" si="12"/>
        <v>364644</v>
      </c>
      <c r="D53" s="9">
        <f t="shared" si="6"/>
        <v>18000</v>
      </c>
      <c r="E53" s="9">
        <f t="shared" si="7"/>
        <v>11400</v>
      </c>
      <c r="F53" s="10">
        <v>800</v>
      </c>
      <c r="G53" s="9">
        <f t="shared" si="13"/>
        <v>5064.5</v>
      </c>
      <c r="H53" s="9">
        <v>300</v>
      </c>
      <c r="I53" s="10">
        <f t="shared" si="14"/>
        <v>15193.5</v>
      </c>
      <c r="J53" s="9">
        <f t="shared" si="15"/>
        <v>57570.753424657538</v>
      </c>
      <c r="K53" s="10">
        <v>600</v>
      </c>
      <c r="L53" s="10">
        <f t="shared" si="16"/>
        <v>473572.75342465751</v>
      </c>
      <c r="M53" s="11"/>
      <c r="N53" s="11"/>
      <c r="O53" s="25">
        <v>50558</v>
      </c>
      <c r="P53" s="26">
        <v>138.51506849315069</v>
      </c>
      <c r="Q53" s="26">
        <v>6925.7534246575342</v>
      </c>
      <c r="R53" s="26"/>
      <c r="S53" s="26"/>
      <c r="T53" s="26"/>
      <c r="U53" s="26"/>
    </row>
    <row r="54" spans="1:21" x14ac:dyDescent="0.2">
      <c r="A54" s="8" t="s">
        <v>63</v>
      </c>
      <c r="B54" s="22">
        <v>30387</v>
      </c>
      <c r="C54" s="9">
        <f t="shared" si="12"/>
        <v>364644</v>
      </c>
      <c r="D54" s="9">
        <f t="shared" si="6"/>
        <v>18000</v>
      </c>
      <c r="E54" s="9">
        <f t="shared" si="7"/>
        <v>11400</v>
      </c>
      <c r="F54" s="10">
        <v>800</v>
      </c>
      <c r="G54" s="9">
        <f t="shared" si="13"/>
        <v>5064.5</v>
      </c>
      <c r="H54" s="9">
        <v>300</v>
      </c>
      <c r="I54" s="10">
        <f t="shared" si="14"/>
        <v>15193.5</v>
      </c>
      <c r="J54" s="9">
        <f t="shared" si="15"/>
        <v>57570.753424657538</v>
      </c>
      <c r="K54" s="10">
        <v>600</v>
      </c>
      <c r="L54" s="10">
        <f t="shared" si="16"/>
        <v>473572.75342465751</v>
      </c>
      <c r="M54" s="11"/>
      <c r="N54" s="11"/>
      <c r="O54" s="25">
        <v>50558</v>
      </c>
      <c r="P54" s="26">
        <v>138.51506849315069</v>
      </c>
      <c r="Q54" s="26">
        <v>6925.7534246575342</v>
      </c>
      <c r="R54" s="26"/>
      <c r="S54" s="26"/>
      <c r="T54" s="26"/>
      <c r="U54" s="26"/>
    </row>
    <row r="55" spans="1:21" ht="15" x14ac:dyDescent="0.25">
      <c r="A55"/>
      <c r="B55"/>
      <c r="C55" s="9"/>
      <c r="D55" s="9"/>
      <c r="E55" s="9"/>
      <c r="F55" s="10"/>
      <c r="G55" s="9"/>
      <c r="H55" s="9"/>
      <c r="I55" s="10"/>
      <c r="J55" s="9"/>
      <c r="K55" s="10"/>
      <c r="L55" s="10"/>
      <c r="M55" s="11"/>
      <c r="N55" s="11"/>
      <c r="O55" s="25"/>
      <c r="P55" s="26"/>
      <c r="Q55" s="26"/>
      <c r="R55" s="26"/>
      <c r="S55" s="26"/>
      <c r="T55" s="26"/>
      <c r="U55" s="26"/>
    </row>
    <row r="56" spans="1:21" ht="15" x14ac:dyDescent="0.25">
      <c r="A56"/>
      <c r="B56"/>
      <c r="C56" s="9"/>
      <c r="D56" s="9"/>
      <c r="E56" s="9"/>
      <c r="F56" s="10"/>
      <c r="G56" s="9"/>
      <c r="H56" s="9"/>
      <c r="I56" s="10"/>
      <c r="J56" s="9"/>
      <c r="K56" s="10"/>
      <c r="L56" s="10"/>
      <c r="M56" s="11"/>
      <c r="N56" s="11"/>
      <c r="O56" s="25"/>
      <c r="P56" s="26"/>
      <c r="Q56" s="26"/>
      <c r="R56" s="26"/>
      <c r="S56" s="26"/>
      <c r="T56" s="26"/>
      <c r="U56" s="26"/>
    </row>
    <row r="57" spans="1:21" ht="15" x14ac:dyDescent="0.25">
      <c r="A57"/>
      <c r="B57"/>
      <c r="C57" s="9"/>
      <c r="D57" s="9"/>
      <c r="E57" s="9"/>
      <c r="F57" s="10"/>
      <c r="G57" s="9"/>
      <c r="H57" s="9"/>
      <c r="I57" s="10"/>
      <c r="J57" s="9"/>
      <c r="K57" s="10"/>
      <c r="L57" s="10"/>
      <c r="M57" s="11"/>
      <c r="N57" s="11"/>
      <c r="O57" s="25"/>
      <c r="P57" s="26"/>
      <c r="Q57" s="26"/>
      <c r="R57" s="26"/>
      <c r="S57" s="26"/>
      <c r="T57" s="26"/>
      <c r="U57" s="26"/>
    </row>
    <row r="58" spans="1:21" ht="15" x14ac:dyDescent="0.25">
      <c r="A58"/>
      <c r="B58"/>
      <c r="C58" s="9"/>
      <c r="D58" s="9"/>
      <c r="E58" s="9"/>
      <c r="F58" s="10"/>
      <c r="G58" s="9"/>
      <c r="H58" s="9"/>
      <c r="I58" s="10"/>
      <c r="J58" s="9"/>
      <c r="K58" s="10"/>
      <c r="L58" s="10"/>
      <c r="M58" s="11"/>
      <c r="N58" s="11"/>
      <c r="O58" s="25"/>
      <c r="P58" s="26"/>
      <c r="Q58" s="26"/>
      <c r="R58" s="26"/>
      <c r="S58" s="26"/>
      <c r="T58" s="26"/>
      <c r="U58" s="26"/>
    </row>
    <row r="59" spans="1:21" ht="15" x14ac:dyDescent="0.25">
      <c r="A59"/>
      <c r="B59"/>
      <c r="C59" s="9"/>
      <c r="D59" s="9"/>
      <c r="E59" s="9"/>
      <c r="F59" s="10"/>
      <c r="G59" s="9"/>
      <c r="H59" s="9"/>
      <c r="I59" s="10"/>
      <c r="J59" s="9"/>
      <c r="K59" s="10"/>
      <c r="L59" s="10"/>
      <c r="M59" s="11"/>
      <c r="N59" s="11"/>
      <c r="O59" s="25"/>
      <c r="P59" s="26"/>
      <c r="Q59" s="26"/>
      <c r="R59" s="26"/>
      <c r="S59" s="26"/>
      <c r="T59" s="26"/>
      <c r="U59" s="26"/>
    </row>
    <row r="60" spans="1:21" ht="15" x14ac:dyDescent="0.25">
      <c r="A60"/>
      <c r="B60"/>
      <c r="C60" s="9"/>
      <c r="D60" s="9"/>
      <c r="E60" s="9"/>
      <c r="F60" s="10"/>
      <c r="G60" s="9"/>
      <c r="H60" s="9"/>
      <c r="I60" s="10"/>
      <c r="J60" s="9"/>
      <c r="K60" s="10"/>
      <c r="L60" s="10"/>
      <c r="M60" s="11"/>
      <c r="N60" s="11"/>
      <c r="O60" s="25"/>
      <c r="P60" s="26"/>
      <c r="Q60" s="26"/>
      <c r="R60" s="26"/>
      <c r="S60" s="26"/>
      <c r="T60" s="26"/>
      <c r="U60" s="26"/>
    </row>
    <row r="61" spans="1:21" ht="15" x14ac:dyDescent="0.25">
      <c r="A61"/>
      <c r="B61"/>
      <c r="C61" s="9"/>
      <c r="D61" s="9"/>
      <c r="E61" s="9"/>
      <c r="F61" s="10"/>
      <c r="G61" s="9"/>
      <c r="H61" s="9"/>
      <c r="I61" s="10"/>
      <c r="J61" s="9"/>
      <c r="K61" s="10"/>
      <c r="L61" s="10"/>
      <c r="M61" s="11"/>
      <c r="N61" s="11"/>
      <c r="O61" s="25"/>
      <c r="P61" s="26"/>
      <c r="Q61" s="26"/>
      <c r="R61" s="26"/>
      <c r="S61" s="26"/>
      <c r="T61" s="26"/>
      <c r="U61" s="26"/>
    </row>
    <row r="62" spans="1:21" ht="15" x14ac:dyDescent="0.25">
      <c r="A62"/>
      <c r="B62"/>
      <c r="C62" s="9"/>
      <c r="D62" s="9"/>
      <c r="E62" s="9"/>
      <c r="F62" s="10"/>
      <c r="G62" s="9"/>
      <c r="H62" s="9"/>
      <c r="I62" s="10"/>
      <c r="J62" s="9"/>
      <c r="K62" s="10"/>
      <c r="L62" s="10"/>
      <c r="M62" s="11"/>
      <c r="N62" s="11"/>
      <c r="O62" s="25"/>
      <c r="P62" s="26"/>
      <c r="Q62" s="26"/>
      <c r="R62" s="26"/>
      <c r="S62" s="26"/>
      <c r="T62" s="26"/>
      <c r="U62" s="26"/>
    </row>
    <row r="63" spans="1:21" ht="15" x14ac:dyDescent="0.25">
      <c r="A63"/>
      <c r="B63"/>
      <c r="C63" s="9"/>
      <c r="D63" s="9"/>
      <c r="E63" s="9"/>
      <c r="F63" s="10"/>
      <c r="G63" s="9"/>
      <c r="H63" s="9"/>
      <c r="I63" s="10"/>
      <c r="J63" s="9"/>
      <c r="K63" s="10"/>
      <c r="L63" s="10"/>
      <c r="M63" s="11"/>
      <c r="N63" s="11"/>
      <c r="O63" s="25"/>
      <c r="P63" s="26"/>
      <c r="Q63" s="26"/>
      <c r="R63" s="26"/>
      <c r="S63" s="26"/>
      <c r="T63" s="26"/>
      <c r="U63" s="26"/>
    </row>
    <row r="64" spans="1:21" ht="15" x14ac:dyDescent="0.25">
      <c r="A64"/>
      <c r="B64"/>
      <c r="C64" s="9"/>
      <c r="D64" s="9"/>
      <c r="E64" s="9"/>
      <c r="F64" s="10"/>
      <c r="G64" s="9"/>
      <c r="H64" s="9"/>
      <c r="I64" s="10"/>
      <c r="J64" s="9"/>
      <c r="K64" s="10"/>
      <c r="L64" s="10"/>
      <c r="M64" s="11"/>
      <c r="N64" s="11"/>
      <c r="O64" s="25"/>
      <c r="P64" s="26"/>
      <c r="Q64" s="26"/>
      <c r="R64" s="26"/>
      <c r="S64" s="26"/>
      <c r="T64" s="26"/>
      <c r="U64" s="26"/>
    </row>
    <row r="65" spans="1:21" ht="15" x14ac:dyDescent="0.25">
      <c r="A65"/>
      <c r="B65"/>
      <c r="C65" s="9"/>
      <c r="D65" s="9"/>
      <c r="E65" s="9"/>
      <c r="F65" s="10"/>
      <c r="G65" s="9"/>
      <c r="H65" s="9"/>
      <c r="I65" s="10"/>
      <c r="J65" s="9"/>
      <c r="K65" s="10"/>
      <c r="L65" s="10"/>
      <c r="M65" s="11"/>
      <c r="N65" s="11"/>
      <c r="O65" s="25"/>
      <c r="P65" s="26"/>
      <c r="Q65" s="26"/>
      <c r="R65" s="26"/>
      <c r="S65" s="26"/>
      <c r="T65" s="26"/>
      <c r="U65" s="26"/>
    </row>
    <row r="66" spans="1:21" ht="15" x14ac:dyDescent="0.25">
      <c r="A66"/>
      <c r="B66"/>
      <c r="C66" s="9"/>
      <c r="D66" s="9"/>
      <c r="E66" s="9"/>
      <c r="F66" s="10"/>
      <c r="G66" s="9"/>
      <c r="H66" s="9"/>
      <c r="I66" s="10"/>
      <c r="J66" s="9"/>
      <c r="K66" s="10"/>
      <c r="L66" s="10"/>
      <c r="M66" s="11"/>
      <c r="N66" s="11"/>
      <c r="O66" s="25"/>
      <c r="P66" s="26"/>
      <c r="Q66" s="26"/>
      <c r="R66" s="26"/>
      <c r="S66" s="26"/>
      <c r="T66" s="26"/>
      <c r="U66" s="26"/>
    </row>
    <row r="67" spans="1:21" ht="15" x14ac:dyDescent="0.25">
      <c r="A67"/>
      <c r="B67"/>
      <c r="C67" s="9"/>
      <c r="D67" s="9"/>
      <c r="E67" s="9"/>
      <c r="F67" s="10"/>
      <c r="G67" s="9"/>
      <c r="H67" s="9"/>
      <c r="I67" s="10"/>
      <c r="J67" s="9"/>
      <c r="K67" s="10"/>
      <c r="L67" s="10"/>
      <c r="M67" s="11"/>
      <c r="N67" s="11"/>
      <c r="O67" s="25"/>
      <c r="P67" s="26"/>
      <c r="Q67" s="26"/>
      <c r="R67" s="26"/>
      <c r="S67" s="26"/>
      <c r="T67" s="26"/>
      <c r="U67" s="26"/>
    </row>
    <row r="68" spans="1:21" ht="15" x14ac:dyDescent="0.25">
      <c r="A68"/>
      <c r="B68"/>
      <c r="C68" s="9"/>
      <c r="D68" s="9"/>
      <c r="E68" s="9"/>
      <c r="F68" s="10"/>
      <c r="G68" s="9"/>
      <c r="H68" s="9"/>
      <c r="I68" s="10"/>
      <c r="J68" s="9"/>
      <c r="K68" s="10"/>
      <c r="L68" s="10"/>
      <c r="M68" s="11"/>
      <c r="N68" s="11"/>
      <c r="O68" s="25"/>
      <c r="P68" s="26"/>
      <c r="Q68" s="26"/>
      <c r="R68" s="26"/>
      <c r="S68" s="26"/>
      <c r="T68" s="26"/>
      <c r="U68" s="26"/>
    </row>
    <row r="69" spans="1:21" ht="15" x14ac:dyDescent="0.25">
      <c r="A69"/>
      <c r="B69"/>
      <c r="C69" s="9"/>
      <c r="D69" s="9"/>
      <c r="E69" s="9"/>
      <c r="F69" s="10"/>
      <c r="G69" s="9"/>
      <c r="H69" s="9"/>
      <c r="I69" s="10"/>
      <c r="J69" s="9"/>
      <c r="K69" s="10"/>
      <c r="L69" s="10"/>
      <c r="M69" s="11"/>
      <c r="N69" s="11"/>
      <c r="O69" s="25"/>
      <c r="P69" s="26"/>
      <c r="Q69" s="26"/>
      <c r="R69" s="26"/>
      <c r="S69" s="26"/>
      <c r="T69" s="26"/>
      <c r="U69" s="26"/>
    </row>
    <row r="70" spans="1:21" ht="15" x14ac:dyDescent="0.25">
      <c r="A70"/>
      <c r="B70"/>
      <c r="C70" s="9"/>
      <c r="D70" s="9"/>
      <c r="E70" s="9"/>
      <c r="F70" s="10"/>
      <c r="G70" s="9"/>
      <c r="H70" s="9"/>
      <c r="I70" s="10"/>
      <c r="J70" s="9"/>
      <c r="K70" s="10"/>
      <c r="L70" s="10"/>
      <c r="M70" s="11"/>
      <c r="N70" s="11"/>
      <c r="O70" s="25"/>
      <c r="P70" s="26"/>
      <c r="Q70" s="26"/>
      <c r="R70" s="26"/>
      <c r="S70" s="26"/>
      <c r="T70" s="26"/>
      <c r="U70" s="26"/>
    </row>
    <row r="71" spans="1:21" ht="15" x14ac:dyDescent="0.25">
      <c r="A71"/>
      <c r="B71"/>
      <c r="C71" s="9"/>
      <c r="D71" s="9"/>
      <c r="E71" s="9"/>
      <c r="F71" s="10"/>
      <c r="G71" s="9"/>
      <c r="H71" s="9"/>
      <c r="I71" s="10"/>
      <c r="J71" s="9"/>
      <c r="K71" s="10"/>
      <c r="L71" s="10"/>
      <c r="M71" s="11"/>
      <c r="N71" s="11"/>
      <c r="O71" s="25"/>
      <c r="P71" s="26"/>
      <c r="Q71" s="26"/>
      <c r="R71" s="26"/>
      <c r="S71" s="26"/>
      <c r="T71" s="26"/>
      <c r="U71" s="26"/>
    </row>
    <row r="72" spans="1:21" ht="15" x14ac:dyDescent="0.25">
      <c r="A72"/>
      <c r="B72"/>
      <c r="C72" s="9"/>
      <c r="D72" s="9"/>
      <c r="E72" s="9"/>
      <c r="F72" s="10"/>
      <c r="G72" s="9"/>
      <c r="H72" s="9"/>
      <c r="I72" s="10"/>
      <c r="J72" s="9"/>
      <c r="K72" s="10"/>
      <c r="L72" s="10"/>
      <c r="M72" s="11"/>
      <c r="N72" s="11"/>
      <c r="O72" s="25"/>
      <c r="P72" s="26"/>
      <c r="Q72" s="26"/>
      <c r="R72" s="26"/>
      <c r="S72" s="26"/>
      <c r="T72" s="26"/>
      <c r="U72" s="26"/>
    </row>
    <row r="73" spans="1:21" ht="15" x14ac:dyDescent="0.25">
      <c r="A73"/>
      <c r="B73"/>
      <c r="C73" s="9"/>
      <c r="D73" s="9"/>
      <c r="E73" s="9"/>
      <c r="F73" s="10"/>
      <c r="G73" s="9"/>
      <c r="H73" s="9"/>
      <c r="I73" s="10"/>
      <c r="J73" s="9"/>
      <c r="K73" s="10"/>
      <c r="L73" s="10"/>
      <c r="M73" s="11"/>
      <c r="N73" s="11"/>
      <c r="O73" s="25"/>
      <c r="P73" s="26"/>
      <c r="Q73" s="26"/>
      <c r="R73" s="26"/>
      <c r="S73" s="26"/>
      <c r="T73" s="26"/>
      <c r="U73" s="26"/>
    </row>
    <row r="74" spans="1:21" ht="15" x14ac:dyDescent="0.25">
      <c r="A74"/>
      <c r="B74"/>
      <c r="C74" s="9"/>
      <c r="D74" s="9"/>
      <c r="E74" s="9"/>
      <c r="F74" s="10"/>
      <c r="G74" s="9"/>
      <c r="H74" s="9"/>
      <c r="I74" s="10"/>
      <c r="J74" s="9"/>
      <c r="K74" s="10"/>
      <c r="L74" s="10"/>
      <c r="M74" s="11"/>
      <c r="N74" s="11"/>
      <c r="O74" s="25"/>
      <c r="P74" s="26"/>
      <c r="Q74" s="26"/>
      <c r="R74" s="26"/>
      <c r="S74" s="26"/>
      <c r="T74" s="26"/>
      <c r="U74" s="26"/>
    </row>
    <row r="75" spans="1:21" ht="15" x14ac:dyDescent="0.25">
      <c r="A75"/>
      <c r="B75"/>
      <c r="C75" s="9"/>
      <c r="D75" s="9"/>
      <c r="E75" s="9"/>
      <c r="F75" s="10"/>
      <c r="G75" s="9"/>
      <c r="H75" s="9"/>
      <c r="I75" s="10"/>
      <c r="J75" s="9"/>
      <c r="K75" s="10"/>
      <c r="L75" s="10"/>
      <c r="M75" s="11"/>
      <c r="N75" s="11"/>
      <c r="O75" s="25"/>
      <c r="P75" s="26"/>
      <c r="Q75" s="26"/>
      <c r="R75" s="26"/>
      <c r="S75" s="26"/>
      <c r="T75" s="26"/>
      <c r="U75" s="26"/>
    </row>
    <row r="76" spans="1:21" ht="15" x14ac:dyDescent="0.25">
      <c r="A76"/>
      <c r="B76"/>
      <c r="C76" s="9"/>
      <c r="D76" s="9"/>
      <c r="E76" s="9"/>
      <c r="F76" s="10"/>
      <c r="G76" s="9"/>
      <c r="H76" s="9"/>
      <c r="I76" s="10"/>
      <c r="J76" s="9"/>
      <c r="K76" s="10"/>
      <c r="L76" s="10"/>
      <c r="M76" s="11"/>
      <c r="N76" s="11"/>
      <c r="O76" s="25"/>
      <c r="P76" s="26"/>
      <c r="Q76" s="26"/>
      <c r="R76" s="26"/>
      <c r="S76" s="26"/>
      <c r="T76" s="26"/>
      <c r="U76" s="26"/>
    </row>
    <row r="77" spans="1:21" ht="15" x14ac:dyDescent="0.25">
      <c r="A77"/>
      <c r="B77"/>
      <c r="C77" s="9"/>
      <c r="D77" s="9"/>
      <c r="E77" s="9"/>
      <c r="F77" s="10"/>
      <c r="G77" s="9"/>
      <c r="H77" s="9"/>
      <c r="I77" s="10"/>
      <c r="J77" s="9"/>
      <c r="K77" s="10"/>
      <c r="L77" s="10"/>
      <c r="M77" s="11"/>
      <c r="N77" s="11"/>
      <c r="O77" s="25"/>
      <c r="P77" s="26"/>
      <c r="Q77" s="26"/>
      <c r="R77" s="26"/>
      <c r="S77" s="26"/>
      <c r="T77" s="26"/>
      <c r="U77" s="26"/>
    </row>
    <row r="78" spans="1:21" ht="15" x14ac:dyDescent="0.25">
      <c r="A78"/>
      <c r="B78"/>
      <c r="C78" s="9"/>
      <c r="D78" s="9"/>
      <c r="E78" s="9"/>
      <c r="F78" s="10"/>
      <c r="G78" s="9"/>
      <c r="H78" s="9"/>
      <c r="I78" s="10"/>
      <c r="J78" s="9"/>
      <c r="K78" s="10"/>
      <c r="L78" s="10"/>
      <c r="M78" s="11"/>
      <c r="N78" s="11"/>
      <c r="O78" s="25"/>
      <c r="P78" s="26"/>
      <c r="Q78" s="26"/>
      <c r="R78" s="26"/>
      <c r="S78" s="26"/>
      <c r="T78" s="26"/>
      <c r="U78" s="26"/>
    </row>
    <row r="79" spans="1:21" ht="15" x14ac:dyDescent="0.25">
      <c r="A79"/>
      <c r="B79"/>
      <c r="C79" s="9"/>
      <c r="D79" s="9"/>
      <c r="E79" s="9"/>
      <c r="F79" s="10"/>
      <c r="G79" s="9"/>
      <c r="H79" s="9"/>
      <c r="I79" s="10"/>
      <c r="J79" s="9"/>
      <c r="K79" s="10"/>
      <c r="L79" s="10"/>
      <c r="M79" s="11"/>
      <c r="N79" s="11"/>
      <c r="O79" s="25"/>
      <c r="P79" s="26"/>
      <c r="Q79" s="26"/>
      <c r="R79" s="26"/>
      <c r="S79" s="26"/>
      <c r="T79" s="26"/>
      <c r="U79" s="26"/>
    </row>
    <row r="80" spans="1:21" ht="15" x14ac:dyDescent="0.25">
      <c r="A80"/>
      <c r="B80"/>
      <c r="C80" s="9"/>
      <c r="D80" s="9"/>
      <c r="E80" s="9"/>
      <c r="F80" s="10"/>
      <c r="G80" s="9"/>
      <c r="H80" s="9"/>
      <c r="I80" s="10"/>
      <c r="J80" s="9"/>
      <c r="K80" s="10"/>
      <c r="L80" s="10"/>
      <c r="M80" s="11"/>
      <c r="N80" s="11"/>
      <c r="O80" s="25"/>
      <c r="P80" s="26"/>
      <c r="Q80" s="26"/>
      <c r="R80" s="26"/>
      <c r="S80" s="26"/>
      <c r="T80" s="26"/>
      <c r="U80" s="26"/>
    </row>
    <row r="81" spans="1:25" ht="15" x14ac:dyDescent="0.25">
      <c r="A81"/>
      <c r="B81"/>
      <c r="C81" s="9"/>
      <c r="D81" s="9"/>
      <c r="E81" s="9"/>
      <c r="F81" s="10"/>
      <c r="G81" s="9"/>
      <c r="H81" s="9"/>
      <c r="I81" s="10"/>
      <c r="J81" s="9"/>
      <c r="K81" s="10"/>
      <c r="L81" s="10"/>
      <c r="M81" s="11"/>
      <c r="N81" s="11"/>
      <c r="O81" s="25"/>
      <c r="P81" s="26"/>
      <c r="Q81" s="26"/>
      <c r="R81" s="26"/>
      <c r="S81" s="26"/>
      <c r="T81" s="26"/>
      <c r="U81" s="26"/>
    </row>
    <row r="82" spans="1:25" ht="15" x14ac:dyDescent="0.25">
      <c r="A82"/>
      <c r="B82"/>
      <c r="C82" s="9"/>
      <c r="D82" s="9"/>
      <c r="E82" s="9"/>
      <c r="F82" s="10"/>
      <c r="G82" s="9"/>
      <c r="H82" s="9"/>
      <c r="I82" s="10"/>
      <c r="J82" s="9"/>
      <c r="K82" s="10"/>
      <c r="L82" s="10"/>
      <c r="M82" s="11"/>
      <c r="N82" s="11"/>
      <c r="O82" s="25"/>
      <c r="P82" s="26"/>
      <c r="Q82" s="26"/>
      <c r="R82" s="26"/>
      <c r="S82" s="26"/>
      <c r="T82" s="26"/>
      <c r="U82" s="26"/>
    </row>
    <row r="83" spans="1:25" ht="15" x14ac:dyDescent="0.25">
      <c r="A83"/>
      <c r="B83"/>
      <c r="C83" s="9"/>
      <c r="D83" s="9"/>
      <c r="E83" s="9"/>
      <c r="F83" s="10"/>
      <c r="G83" s="9"/>
      <c r="H83" s="9"/>
      <c r="I83" s="10"/>
      <c r="J83" s="9"/>
      <c r="K83" s="10"/>
      <c r="L83" s="10"/>
      <c r="M83" s="11"/>
      <c r="N83" s="11"/>
      <c r="O83" s="25"/>
      <c r="P83" s="26"/>
      <c r="Q83" s="26"/>
      <c r="R83" s="26"/>
      <c r="S83" s="26"/>
      <c r="T83" s="26"/>
      <c r="U83" s="26"/>
    </row>
    <row r="84" spans="1:25" ht="15" x14ac:dyDescent="0.25">
      <c r="A84"/>
      <c r="B84"/>
      <c r="C84" s="9"/>
      <c r="D84" s="9"/>
      <c r="E84" s="9"/>
      <c r="F84" s="10"/>
      <c r="G84" s="9"/>
      <c r="H84" s="9"/>
      <c r="I84" s="10"/>
      <c r="J84" s="9"/>
      <c r="K84" s="10"/>
      <c r="L84" s="10"/>
      <c r="M84" s="11"/>
      <c r="N84" s="11"/>
      <c r="O84" s="25"/>
      <c r="P84" s="26"/>
      <c r="Q84" s="26"/>
      <c r="R84" s="26"/>
      <c r="S84" s="26"/>
      <c r="T84" s="26"/>
      <c r="U84" s="26"/>
    </row>
    <row r="85" spans="1:25" ht="15" x14ac:dyDescent="0.25">
      <c r="A85"/>
      <c r="B85"/>
      <c r="C85" s="9"/>
      <c r="D85" s="9"/>
      <c r="E85" s="9"/>
      <c r="F85" s="10"/>
      <c r="G85" s="9"/>
      <c r="H85" s="9"/>
      <c r="I85" s="10"/>
      <c r="J85" s="9"/>
      <c r="K85" s="10"/>
      <c r="L85" s="10"/>
      <c r="M85" s="11"/>
      <c r="N85" s="11"/>
      <c r="O85" s="25"/>
      <c r="P85" s="26"/>
      <c r="Q85" s="26"/>
      <c r="R85" s="26"/>
      <c r="S85" s="26"/>
      <c r="T85" s="26"/>
      <c r="U85" s="26"/>
    </row>
    <row r="86" spans="1:25" ht="15" x14ac:dyDescent="0.25">
      <c r="A86"/>
      <c r="B86"/>
      <c r="C86" s="9"/>
      <c r="D86" s="9"/>
      <c r="E86" s="9"/>
      <c r="F86" s="10"/>
      <c r="G86" s="9"/>
      <c r="H86" s="9"/>
      <c r="I86" s="10"/>
      <c r="J86" s="9"/>
      <c r="K86" s="10"/>
      <c r="L86" s="10"/>
      <c r="M86" s="11"/>
      <c r="N86" s="11"/>
      <c r="O86" s="25"/>
      <c r="P86" s="26"/>
      <c r="Q86" s="26"/>
      <c r="R86" s="26"/>
      <c r="S86" s="26"/>
      <c r="T86" s="26"/>
      <c r="U86" s="26"/>
    </row>
    <row r="87" spans="1:25" ht="15" x14ac:dyDescent="0.25">
      <c r="A87"/>
      <c r="B87"/>
      <c r="C87" s="9"/>
      <c r="D87" s="9"/>
      <c r="E87" s="9"/>
      <c r="F87" s="10"/>
      <c r="G87" s="9"/>
      <c r="H87" s="9"/>
      <c r="I87" s="10"/>
      <c r="J87" s="9"/>
      <c r="K87" s="10"/>
      <c r="L87" s="10"/>
      <c r="M87" s="11"/>
      <c r="N87" s="11"/>
      <c r="O87" s="25"/>
      <c r="P87" s="26"/>
      <c r="Q87" s="26"/>
      <c r="R87" s="26"/>
      <c r="S87" s="26"/>
      <c r="T87" s="26"/>
      <c r="U87" s="26"/>
    </row>
    <row r="88" spans="1:25" ht="15" x14ac:dyDescent="0.25">
      <c r="A88"/>
      <c r="B88"/>
      <c r="C88" s="9"/>
      <c r="D88" s="9"/>
      <c r="E88" s="9"/>
      <c r="F88" s="10"/>
      <c r="G88" s="9"/>
      <c r="H88" s="9"/>
      <c r="I88" s="10"/>
      <c r="J88" s="9"/>
      <c r="K88" s="10"/>
      <c r="L88" s="10"/>
      <c r="M88" s="11"/>
      <c r="N88" s="11"/>
      <c r="O88" s="25"/>
      <c r="P88" s="26"/>
      <c r="Q88" s="26"/>
      <c r="R88" s="26"/>
      <c r="S88" s="26"/>
      <c r="T88" s="26"/>
      <c r="U88" s="26"/>
    </row>
    <row r="89" spans="1:25" ht="15" x14ac:dyDescent="0.25">
      <c r="A89"/>
      <c r="B89"/>
      <c r="C89" s="9"/>
      <c r="D89" s="9"/>
      <c r="E89" s="9"/>
      <c r="F89" s="10"/>
      <c r="G89" s="9"/>
      <c r="H89" s="9"/>
      <c r="I89" s="10"/>
      <c r="J89" s="9"/>
      <c r="K89" s="10"/>
      <c r="L89" s="10"/>
      <c r="M89" s="11"/>
      <c r="N89" s="11"/>
      <c r="O89" s="25"/>
      <c r="P89" s="26"/>
      <c r="Q89" s="26"/>
      <c r="R89" s="26"/>
      <c r="S89" s="26"/>
      <c r="T89" s="26"/>
      <c r="U89" s="26"/>
      <c r="V89" s="17"/>
      <c r="W89" s="17"/>
      <c r="X89" s="17"/>
      <c r="Y89" s="17"/>
    </row>
    <row r="90" spans="1:25" ht="15" x14ac:dyDescent="0.25">
      <c r="A90"/>
      <c r="B90"/>
      <c r="C90" s="9"/>
      <c r="D90" s="9"/>
      <c r="E90" s="9"/>
      <c r="F90" s="10"/>
      <c r="G90" s="9"/>
      <c r="H90" s="9"/>
      <c r="I90" s="10"/>
      <c r="J90" s="9"/>
      <c r="K90" s="10"/>
      <c r="L90" s="10"/>
      <c r="M90" s="11"/>
      <c r="N90" s="11"/>
      <c r="O90" s="25"/>
      <c r="P90" s="26"/>
      <c r="Q90" s="26"/>
      <c r="R90" s="26"/>
      <c r="S90" s="26"/>
      <c r="T90" s="26"/>
      <c r="U90" s="26"/>
    </row>
    <row r="91" spans="1:25" ht="15" x14ac:dyDescent="0.25">
      <c r="A91"/>
      <c r="B91"/>
      <c r="C91" s="9"/>
      <c r="D91" s="9"/>
      <c r="E91" s="9"/>
      <c r="F91" s="10"/>
      <c r="G91" s="9"/>
      <c r="H91" s="9"/>
      <c r="I91" s="10"/>
      <c r="J91" s="9"/>
      <c r="K91" s="10"/>
      <c r="L91" s="10"/>
      <c r="M91" s="11"/>
      <c r="N91" s="11"/>
      <c r="O91" s="25"/>
      <c r="P91" s="26"/>
      <c r="Q91" s="26"/>
      <c r="R91" s="26"/>
      <c r="S91" s="26"/>
      <c r="T91" s="26"/>
      <c r="U91" s="26"/>
    </row>
    <row r="92" spans="1:25" ht="15" x14ac:dyDescent="0.25">
      <c r="A92"/>
      <c r="B92"/>
      <c r="C92" s="9"/>
      <c r="D92" s="9"/>
      <c r="E92" s="9"/>
      <c r="F92" s="10"/>
      <c r="G92" s="9"/>
      <c r="H92" s="9"/>
      <c r="I92" s="10"/>
      <c r="J92" s="9"/>
      <c r="K92" s="10"/>
      <c r="L92" s="10"/>
      <c r="M92" s="11"/>
      <c r="N92" s="11"/>
      <c r="O92" s="25"/>
      <c r="P92" s="26"/>
      <c r="Q92" s="26"/>
      <c r="R92" s="26"/>
      <c r="S92" s="26"/>
      <c r="T92" s="26"/>
      <c r="U92" s="26"/>
    </row>
    <row r="93" spans="1:25" ht="15" x14ac:dyDescent="0.25">
      <c r="A93"/>
      <c r="B93"/>
      <c r="C93" s="9"/>
      <c r="D93" s="9"/>
      <c r="E93" s="9"/>
      <c r="F93" s="10"/>
      <c r="G93" s="9"/>
      <c r="H93" s="9"/>
      <c r="I93" s="10"/>
      <c r="J93" s="9"/>
      <c r="K93" s="10"/>
      <c r="L93" s="10"/>
      <c r="M93" s="11"/>
      <c r="N93" s="11"/>
      <c r="O93" s="25"/>
      <c r="P93" s="26"/>
      <c r="Q93" s="26"/>
      <c r="R93" s="26"/>
      <c r="S93" s="26"/>
      <c r="T93" s="26"/>
      <c r="U93" s="26"/>
    </row>
    <row r="94" spans="1:25" ht="15" x14ac:dyDescent="0.25">
      <c r="A94"/>
      <c r="B94"/>
      <c r="C94" s="9"/>
      <c r="D94" s="9"/>
      <c r="E94" s="9"/>
      <c r="F94" s="10"/>
      <c r="G94" s="9"/>
      <c r="H94" s="9"/>
      <c r="I94" s="10"/>
      <c r="J94" s="9"/>
      <c r="K94" s="10"/>
      <c r="L94" s="10"/>
      <c r="M94" s="11"/>
      <c r="N94" s="11"/>
      <c r="O94" s="25"/>
      <c r="P94" s="26"/>
      <c r="Q94" s="26"/>
      <c r="R94" s="26"/>
      <c r="S94" s="26"/>
      <c r="T94" s="26"/>
      <c r="U94" s="26"/>
    </row>
    <row r="95" spans="1:25" ht="15" x14ac:dyDescent="0.25">
      <c r="A95"/>
      <c r="B95"/>
      <c r="C95" s="9"/>
      <c r="D95" s="9"/>
      <c r="E95" s="9"/>
      <c r="F95" s="10"/>
      <c r="G95" s="9"/>
      <c r="H95" s="9"/>
      <c r="I95" s="10"/>
      <c r="J95" s="9"/>
      <c r="K95" s="10"/>
      <c r="L95" s="10"/>
      <c r="M95" s="11"/>
      <c r="N95" s="11"/>
      <c r="O95" s="25"/>
      <c r="P95" s="26"/>
      <c r="Q95" s="26"/>
      <c r="R95" s="26"/>
      <c r="S95" s="26"/>
      <c r="T95" s="26"/>
      <c r="U95" s="26"/>
    </row>
    <row r="96" spans="1:25" ht="15" x14ac:dyDescent="0.25">
      <c r="A96"/>
      <c r="B96"/>
      <c r="C96" s="9"/>
      <c r="D96" s="9"/>
      <c r="E96" s="9"/>
      <c r="F96" s="10"/>
      <c r="G96" s="9"/>
      <c r="H96" s="9"/>
      <c r="I96" s="10"/>
      <c r="J96" s="9"/>
      <c r="K96" s="10"/>
      <c r="L96" s="10"/>
      <c r="M96" s="11"/>
      <c r="N96" s="11"/>
      <c r="O96" s="25"/>
      <c r="P96" s="26"/>
      <c r="Q96" s="26"/>
      <c r="R96" s="26"/>
      <c r="S96" s="26"/>
      <c r="T96" s="26"/>
      <c r="U96" s="26"/>
    </row>
    <row r="97" spans="1:21" ht="15" x14ac:dyDescent="0.25">
      <c r="A97"/>
      <c r="B97"/>
      <c r="C97" s="9"/>
      <c r="D97" s="9"/>
      <c r="E97" s="9"/>
      <c r="F97" s="10"/>
      <c r="G97" s="9"/>
      <c r="H97" s="9"/>
      <c r="I97" s="10"/>
      <c r="J97" s="9"/>
      <c r="K97" s="10"/>
      <c r="L97" s="10"/>
      <c r="M97" s="11"/>
      <c r="N97" s="11"/>
      <c r="O97" s="25"/>
      <c r="P97" s="26"/>
      <c r="Q97" s="26"/>
      <c r="R97" s="26"/>
      <c r="S97" s="26"/>
      <c r="T97" s="26"/>
      <c r="U97" s="26"/>
    </row>
    <row r="98" spans="1:21" ht="15" x14ac:dyDescent="0.25">
      <c r="A98"/>
      <c r="B98"/>
      <c r="C98" s="9"/>
      <c r="D98" s="9"/>
      <c r="E98" s="9"/>
      <c r="F98" s="10"/>
      <c r="G98" s="9"/>
      <c r="H98" s="9"/>
      <c r="I98" s="10"/>
      <c r="J98" s="9"/>
      <c r="K98" s="10"/>
      <c r="L98" s="10"/>
      <c r="M98" s="11"/>
      <c r="N98" s="11"/>
      <c r="O98" s="25"/>
      <c r="P98" s="26"/>
      <c r="Q98" s="26"/>
      <c r="R98" s="26"/>
      <c r="S98" s="26"/>
      <c r="T98" s="26"/>
      <c r="U98" s="26"/>
    </row>
    <row r="99" spans="1:21" ht="15" x14ac:dyDescent="0.25">
      <c r="A99"/>
      <c r="B99"/>
      <c r="C99" s="9"/>
      <c r="D99" s="9"/>
      <c r="E99" s="9"/>
      <c r="F99" s="10"/>
      <c r="G99" s="9"/>
      <c r="H99" s="9"/>
      <c r="I99" s="10"/>
      <c r="J99" s="9"/>
      <c r="K99" s="10"/>
      <c r="L99" s="10"/>
      <c r="M99" s="11"/>
      <c r="N99" s="11"/>
      <c r="O99" s="25"/>
      <c r="P99" s="26"/>
      <c r="Q99" s="26"/>
      <c r="R99" s="26"/>
      <c r="S99" s="26"/>
      <c r="T99" s="26"/>
      <c r="U99" s="26"/>
    </row>
    <row r="100" spans="1:21" ht="15" x14ac:dyDescent="0.25">
      <c r="A100"/>
      <c r="B100"/>
      <c r="C100" s="9"/>
      <c r="D100" s="9"/>
      <c r="E100" s="9"/>
      <c r="F100" s="10"/>
      <c r="G100" s="9"/>
      <c r="H100" s="9"/>
      <c r="I100" s="10"/>
      <c r="J100" s="9"/>
      <c r="K100" s="10"/>
      <c r="L100" s="10"/>
      <c r="M100" s="11"/>
      <c r="N100" s="11"/>
      <c r="O100" s="25"/>
      <c r="P100" s="26"/>
      <c r="Q100" s="26"/>
      <c r="R100" s="26"/>
      <c r="S100" s="26"/>
      <c r="T100" s="26"/>
      <c r="U100" s="26"/>
    </row>
    <row r="101" spans="1:21" ht="15" x14ac:dyDescent="0.25">
      <c r="A101"/>
      <c r="B101"/>
      <c r="C101" s="9"/>
      <c r="D101" s="9"/>
      <c r="E101" s="9"/>
      <c r="F101" s="10"/>
      <c r="G101" s="9"/>
      <c r="H101" s="9"/>
      <c r="I101" s="10"/>
      <c r="J101" s="9"/>
      <c r="K101" s="10"/>
      <c r="L101" s="10"/>
      <c r="M101" s="11"/>
      <c r="N101" s="11"/>
      <c r="O101" s="25"/>
      <c r="P101" s="26"/>
      <c r="Q101" s="26"/>
      <c r="R101" s="26"/>
      <c r="S101" s="26"/>
      <c r="T101" s="26"/>
      <c r="U101" s="26"/>
    </row>
    <row r="102" spans="1:21" ht="15" x14ac:dyDescent="0.25">
      <c r="A102"/>
      <c r="B102"/>
      <c r="C102" s="9"/>
      <c r="D102" s="9"/>
      <c r="E102" s="9"/>
      <c r="F102" s="10"/>
      <c r="G102" s="9"/>
      <c r="H102" s="9"/>
      <c r="I102" s="10"/>
      <c r="J102" s="9"/>
      <c r="K102" s="10"/>
      <c r="L102" s="10"/>
      <c r="M102" s="11"/>
      <c r="N102" s="11"/>
      <c r="O102" s="25"/>
      <c r="P102" s="26"/>
      <c r="Q102" s="26"/>
      <c r="R102" s="26"/>
      <c r="S102" s="26"/>
      <c r="T102" s="26"/>
      <c r="U102" s="26"/>
    </row>
    <row r="103" spans="1:21" ht="15" x14ac:dyDescent="0.25">
      <c r="A103"/>
      <c r="B103"/>
      <c r="C103" s="9"/>
      <c r="D103" s="9"/>
      <c r="E103" s="9"/>
      <c r="F103" s="10"/>
      <c r="G103" s="9"/>
      <c r="H103" s="9"/>
      <c r="I103" s="10"/>
      <c r="J103" s="9"/>
      <c r="K103" s="10"/>
      <c r="L103" s="10"/>
      <c r="M103" s="11"/>
      <c r="N103" s="11"/>
      <c r="O103" s="25"/>
      <c r="P103" s="26"/>
      <c r="Q103" s="26"/>
      <c r="R103" s="26"/>
      <c r="S103" s="26"/>
      <c r="T103" s="26"/>
      <c r="U103" s="26"/>
    </row>
    <row r="104" spans="1:21" ht="15" x14ac:dyDescent="0.25">
      <c r="A104"/>
      <c r="B104"/>
      <c r="C104" s="9"/>
      <c r="D104" s="9"/>
      <c r="E104" s="9"/>
      <c r="F104" s="10"/>
      <c r="G104" s="9"/>
      <c r="H104" s="9"/>
      <c r="I104" s="10"/>
      <c r="J104" s="9"/>
      <c r="K104" s="10"/>
      <c r="L104" s="10"/>
      <c r="M104" s="11"/>
      <c r="N104" s="11"/>
      <c r="O104" s="25"/>
      <c r="P104" s="26"/>
      <c r="Q104" s="26"/>
      <c r="R104" s="26"/>
      <c r="S104" s="26"/>
      <c r="T104" s="26"/>
      <c r="U104" s="26"/>
    </row>
    <row r="105" spans="1:21" ht="15" x14ac:dyDescent="0.25">
      <c r="A105"/>
      <c r="B105"/>
      <c r="C105" s="9"/>
      <c r="D105" s="9"/>
      <c r="E105" s="9"/>
      <c r="F105" s="10"/>
      <c r="G105" s="9"/>
      <c r="H105" s="9"/>
      <c r="I105" s="10"/>
      <c r="J105" s="9"/>
      <c r="K105" s="10"/>
      <c r="L105" s="10"/>
      <c r="M105" s="11"/>
      <c r="N105" s="11"/>
      <c r="O105" s="25"/>
      <c r="P105" s="26"/>
      <c r="Q105" s="26"/>
      <c r="R105" s="26"/>
      <c r="S105" s="26"/>
      <c r="T105" s="26"/>
      <c r="U105" s="26"/>
    </row>
    <row r="106" spans="1:21" ht="15" x14ac:dyDescent="0.25">
      <c r="A106"/>
      <c r="B106"/>
      <c r="C106" s="9"/>
      <c r="D106" s="9"/>
      <c r="E106" s="9"/>
      <c r="F106" s="10"/>
      <c r="G106" s="9"/>
      <c r="H106" s="9"/>
      <c r="I106" s="10"/>
      <c r="J106" s="9"/>
      <c r="K106" s="10"/>
      <c r="L106" s="10"/>
      <c r="M106" s="11"/>
      <c r="N106" s="11"/>
      <c r="O106" s="25"/>
      <c r="P106" s="26"/>
      <c r="Q106" s="26"/>
      <c r="R106" s="26"/>
      <c r="S106" s="26"/>
      <c r="T106" s="26"/>
      <c r="U106" s="26"/>
    </row>
    <row r="107" spans="1:21" ht="15" x14ac:dyDescent="0.25">
      <c r="A107"/>
      <c r="B107"/>
      <c r="C107" s="9"/>
      <c r="D107" s="9"/>
      <c r="E107" s="9"/>
      <c r="F107" s="10"/>
      <c r="G107" s="9"/>
      <c r="H107" s="9"/>
      <c r="I107" s="10"/>
      <c r="J107" s="9"/>
      <c r="K107" s="10"/>
      <c r="L107" s="10"/>
      <c r="M107" s="11"/>
      <c r="N107" s="11"/>
      <c r="O107" s="25"/>
      <c r="P107" s="26"/>
      <c r="Q107" s="26"/>
      <c r="R107" s="26"/>
      <c r="S107" s="26"/>
      <c r="T107" s="26"/>
      <c r="U107" s="26"/>
    </row>
    <row r="108" spans="1:21" ht="15" x14ac:dyDescent="0.25">
      <c r="A108"/>
      <c r="B108"/>
      <c r="C108" s="9"/>
      <c r="D108" s="9"/>
      <c r="E108" s="9"/>
      <c r="F108" s="10"/>
      <c r="G108" s="9"/>
      <c r="H108" s="9"/>
      <c r="I108" s="10"/>
      <c r="J108" s="9"/>
      <c r="K108" s="10"/>
      <c r="L108" s="10"/>
      <c r="M108" s="11"/>
      <c r="N108" s="11"/>
      <c r="O108" s="25"/>
      <c r="P108" s="26"/>
      <c r="Q108" s="26"/>
      <c r="R108" s="26"/>
      <c r="S108" s="26"/>
      <c r="T108" s="26"/>
      <c r="U108" s="26"/>
    </row>
    <row r="109" spans="1:21" ht="15" x14ac:dyDescent="0.25">
      <c r="A109"/>
      <c r="B109"/>
      <c r="C109" s="9"/>
      <c r="D109" s="9"/>
      <c r="E109" s="9"/>
      <c r="F109" s="10"/>
      <c r="G109" s="9"/>
      <c r="H109" s="9"/>
      <c r="I109" s="10"/>
      <c r="J109" s="9"/>
      <c r="K109" s="10"/>
      <c r="L109" s="10"/>
      <c r="M109" s="11"/>
      <c r="N109" s="11"/>
      <c r="O109" s="25"/>
      <c r="P109" s="26"/>
      <c r="Q109" s="26"/>
      <c r="R109" s="26"/>
      <c r="S109" s="26"/>
      <c r="T109" s="26"/>
      <c r="U109" s="26"/>
    </row>
    <row r="110" spans="1:21" ht="15" x14ac:dyDescent="0.25">
      <c r="A110"/>
      <c r="B110"/>
      <c r="C110" s="9"/>
      <c r="D110" s="9"/>
      <c r="E110" s="9"/>
      <c r="F110" s="10"/>
      <c r="G110" s="9"/>
      <c r="H110" s="9"/>
      <c r="I110" s="10"/>
      <c r="J110" s="9"/>
      <c r="K110" s="10"/>
      <c r="L110" s="10"/>
      <c r="M110" s="11"/>
      <c r="N110" s="11"/>
      <c r="O110" s="25"/>
      <c r="P110" s="26"/>
      <c r="Q110" s="26"/>
      <c r="R110" s="26"/>
      <c r="S110" s="26"/>
      <c r="T110" s="26"/>
      <c r="U110" s="26"/>
    </row>
    <row r="111" spans="1:21" ht="15" x14ac:dyDescent="0.25">
      <c r="A111"/>
      <c r="B111"/>
      <c r="C111" s="9"/>
      <c r="D111" s="9"/>
      <c r="E111" s="9"/>
      <c r="F111" s="10"/>
      <c r="G111" s="9"/>
      <c r="H111" s="9"/>
      <c r="I111" s="10"/>
      <c r="J111" s="9"/>
      <c r="K111" s="10"/>
      <c r="L111" s="10"/>
      <c r="M111" s="11"/>
      <c r="N111" s="11"/>
      <c r="O111" s="25"/>
      <c r="P111" s="26"/>
      <c r="Q111" s="26"/>
      <c r="R111" s="26"/>
      <c r="S111" s="26"/>
      <c r="T111" s="26"/>
      <c r="U111" s="26"/>
    </row>
    <row r="112" spans="1:21" ht="15" x14ac:dyDescent="0.25">
      <c r="A112"/>
      <c r="B112"/>
      <c r="C112" s="9"/>
      <c r="D112" s="9"/>
      <c r="E112" s="9"/>
      <c r="F112" s="10"/>
      <c r="G112" s="9"/>
      <c r="H112" s="9"/>
      <c r="I112" s="10"/>
      <c r="J112" s="9"/>
      <c r="K112" s="10"/>
      <c r="L112" s="10"/>
      <c r="M112" s="11"/>
      <c r="N112" s="11"/>
      <c r="O112" s="25"/>
      <c r="P112" s="26"/>
      <c r="Q112" s="26"/>
      <c r="R112" s="26"/>
      <c r="S112" s="26"/>
      <c r="T112" s="26"/>
      <c r="U112" s="26"/>
    </row>
    <row r="113" spans="1:21" ht="15" x14ac:dyDescent="0.25">
      <c r="A113"/>
      <c r="B113"/>
      <c r="C113" s="9"/>
      <c r="D113" s="9"/>
      <c r="E113" s="9"/>
      <c r="F113" s="10"/>
      <c r="G113" s="9"/>
      <c r="H113" s="9"/>
      <c r="I113" s="10"/>
      <c r="J113" s="9"/>
      <c r="K113" s="10"/>
      <c r="L113" s="10"/>
      <c r="M113" s="11"/>
      <c r="N113" s="11"/>
      <c r="O113" s="25"/>
      <c r="P113" s="26"/>
      <c r="Q113" s="26"/>
      <c r="R113" s="26"/>
      <c r="S113" s="26"/>
      <c r="T113" s="26"/>
      <c r="U113" s="26"/>
    </row>
    <row r="114" spans="1:21" ht="15" x14ac:dyDescent="0.25">
      <c r="A114"/>
      <c r="B114"/>
      <c r="C114" s="9"/>
      <c r="D114" s="9"/>
      <c r="E114" s="9"/>
      <c r="F114" s="10"/>
      <c r="G114" s="9"/>
      <c r="H114" s="9"/>
      <c r="I114" s="10"/>
      <c r="J114" s="9"/>
      <c r="K114" s="10"/>
      <c r="L114" s="10"/>
      <c r="M114" s="11"/>
      <c r="N114" s="11"/>
      <c r="O114" s="25"/>
      <c r="P114" s="26"/>
      <c r="Q114" s="26"/>
      <c r="R114" s="26"/>
      <c r="S114" s="26"/>
      <c r="T114" s="26"/>
      <c r="U114" s="26"/>
    </row>
    <row r="115" spans="1:21" ht="15" x14ac:dyDescent="0.25">
      <c r="A115"/>
      <c r="B115"/>
      <c r="C115" s="9"/>
      <c r="D115" s="9"/>
      <c r="E115" s="9"/>
      <c r="F115" s="10"/>
      <c r="G115" s="9"/>
      <c r="H115" s="9"/>
      <c r="I115" s="10"/>
      <c r="J115" s="9"/>
      <c r="K115" s="10"/>
      <c r="L115" s="10"/>
      <c r="M115" s="11"/>
      <c r="N115" s="11"/>
      <c r="O115" s="25"/>
      <c r="P115" s="26"/>
      <c r="Q115" s="26"/>
      <c r="R115" s="26"/>
      <c r="S115" s="26"/>
      <c r="T115" s="26"/>
      <c r="U115" s="26"/>
    </row>
    <row r="116" spans="1:21" ht="15" x14ac:dyDescent="0.25">
      <c r="A116"/>
      <c r="B116"/>
      <c r="C116" s="9"/>
      <c r="D116" s="9"/>
      <c r="E116" s="9"/>
      <c r="F116" s="10"/>
      <c r="G116" s="9"/>
      <c r="H116" s="9"/>
      <c r="I116" s="10"/>
      <c r="J116" s="9"/>
      <c r="K116" s="10"/>
      <c r="L116" s="10"/>
      <c r="M116" s="11"/>
      <c r="N116" s="11"/>
      <c r="O116" s="25"/>
      <c r="P116" s="26"/>
      <c r="Q116" s="26"/>
      <c r="R116" s="26"/>
      <c r="S116" s="26"/>
      <c r="T116" s="26"/>
      <c r="U116" s="26"/>
    </row>
    <row r="117" spans="1:21" x14ac:dyDescent="0.2">
      <c r="A117" s="19"/>
    </row>
    <row r="118" spans="1:21" x14ac:dyDescent="0.2">
      <c r="A118" s="19"/>
    </row>
    <row r="119" spans="1:21" x14ac:dyDescent="0.2">
      <c r="A119" s="19"/>
    </row>
    <row r="120" spans="1:21" x14ac:dyDescent="0.2">
      <c r="A120" s="19"/>
    </row>
    <row r="121" spans="1:21" x14ac:dyDescent="0.2">
      <c r="A121" s="19"/>
    </row>
    <row r="122" spans="1:21" x14ac:dyDescent="0.2">
      <c r="A122" s="19"/>
    </row>
    <row r="123" spans="1:21" x14ac:dyDescent="0.2">
      <c r="A123" s="19"/>
    </row>
    <row r="124" spans="1:21" x14ac:dyDescent="0.2">
      <c r="A124" s="19"/>
    </row>
    <row r="125" spans="1:21" x14ac:dyDescent="0.2">
      <c r="A125" s="19"/>
    </row>
    <row r="126" spans="1:21" x14ac:dyDescent="0.2">
      <c r="A126" s="19"/>
    </row>
    <row r="127" spans="1:21" x14ac:dyDescent="0.2">
      <c r="A127" s="19"/>
    </row>
    <row r="277" spans="1:1" x14ac:dyDescent="0.2">
      <c r="A277" s="19"/>
    </row>
    <row r="300" spans="1:1" x14ac:dyDescent="0.2">
      <c r="A300" s="19"/>
    </row>
    <row r="301" spans="1:1" x14ac:dyDescent="0.2">
      <c r="A301" s="19"/>
    </row>
    <row r="302" spans="1:1" x14ac:dyDescent="0.2">
      <c r="A302" s="19"/>
    </row>
    <row r="312" spans="1:1" x14ac:dyDescent="0.2">
      <c r="A312" s="19"/>
    </row>
    <row r="313" spans="1:1" x14ac:dyDescent="0.2">
      <c r="A313" s="19"/>
    </row>
    <row r="314" spans="1:1" x14ac:dyDescent="0.2">
      <c r="A314" s="19"/>
    </row>
    <row r="315" spans="1:1" x14ac:dyDescent="0.2">
      <c r="A315" s="19"/>
    </row>
    <row r="413" spans="1:1" x14ac:dyDescent="0.2">
      <c r="A413" s="19"/>
    </row>
    <row r="453" spans="1:1" x14ac:dyDescent="0.2">
      <c r="A453" s="19"/>
    </row>
    <row r="463" spans="1:1" x14ac:dyDescent="0.2">
      <c r="A463" s="19"/>
    </row>
    <row r="464" spans="1:1" x14ac:dyDescent="0.2">
      <c r="A464" s="19"/>
    </row>
    <row r="465" spans="1:1" x14ac:dyDescent="0.2">
      <c r="A465" s="19"/>
    </row>
    <row r="466" spans="1:1" x14ac:dyDescent="0.2">
      <c r="A466" s="19"/>
    </row>
    <row r="467" spans="1:1" x14ac:dyDescent="0.2">
      <c r="A467" s="19"/>
    </row>
    <row r="468" spans="1:1" x14ac:dyDescent="0.2">
      <c r="A468" s="19"/>
    </row>
    <row r="469" spans="1:1" x14ac:dyDescent="0.2">
      <c r="A469" s="19"/>
    </row>
    <row r="470" spans="1:1" x14ac:dyDescent="0.2">
      <c r="A470" s="19"/>
    </row>
    <row r="471" spans="1:1" x14ac:dyDescent="0.2">
      <c r="A471" s="19"/>
    </row>
    <row r="521" spans="1:1" x14ac:dyDescent="0.2">
      <c r="A521" s="19"/>
    </row>
    <row r="522" spans="1:1" x14ac:dyDescent="0.2">
      <c r="A522" s="19"/>
    </row>
    <row r="523" spans="1:1" x14ac:dyDescent="0.2">
      <c r="A523" s="19"/>
    </row>
    <row r="524" spans="1:1" x14ac:dyDescent="0.2">
      <c r="A524" s="19"/>
    </row>
    <row r="525" spans="1:1" x14ac:dyDescent="0.2">
      <c r="A525" s="19"/>
    </row>
    <row r="526" spans="1:1" x14ac:dyDescent="0.2">
      <c r="A526" s="19"/>
    </row>
    <row r="527" spans="1:1" x14ac:dyDescent="0.2">
      <c r="A527" s="19"/>
    </row>
    <row r="528" spans="1:1" x14ac:dyDescent="0.2">
      <c r="A528" s="19"/>
    </row>
    <row r="529" spans="1:1" x14ac:dyDescent="0.2">
      <c r="A529" s="19"/>
    </row>
    <row r="530" spans="1:1" x14ac:dyDescent="0.2">
      <c r="A530" s="19"/>
    </row>
    <row r="531" spans="1:1" x14ac:dyDescent="0.2">
      <c r="A531" s="19"/>
    </row>
    <row r="610" spans="1:1" x14ac:dyDescent="0.2">
      <c r="A610" s="19"/>
    </row>
    <row r="611" spans="1:1" x14ac:dyDescent="0.2">
      <c r="A611" s="19"/>
    </row>
    <row r="612" spans="1:1" x14ac:dyDescent="0.2">
      <c r="A612" s="19"/>
    </row>
    <row r="613" spans="1:1" x14ac:dyDescent="0.2">
      <c r="A613" s="19"/>
    </row>
    <row r="665" spans="1:1" x14ac:dyDescent="0.2">
      <c r="A665" s="19"/>
    </row>
    <row r="669" spans="1:1" x14ac:dyDescent="0.2">
      <c r="A669" s="19"/>
    </row>
    <row r="670" spans="1:1" x14ac:dyDescent="0.2">
      <c r="A670" s="19"/>
    </row>
    <row r="671" spans="1:1" x14ac:dyDescent="0.2">
      <c r="A671" s="19"/>
    </row>
    <row r="672" spans="1:1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750" spans="1:1" x14ac:dyDescent="0.2">
      <c r="A750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80" spans="1:1" x14ac:dyDescent="0.2">
      <c r="A780" s="19"/>
    </row>
    <row r="781" spans="1:1" x14ac:dyDescent="0.2">
      <c r="A781" s="19"/>
    </row>
    <row r="782" spans="1:1" x14ac:dyDescent="0.2">
      <c r="A782" s="19"/>
    </row>
    <row r="783" spans="1:1" x14ac:dyDescent="0.2">
      <c r="A783" s="19"/>
    </row>
    <row r="784" spans="1:1" x14ac:dyDescent="0.2">
      <c r="A784" s="19"/>
    </row>
    <row r="785" spans="1:1" x14ac:dyDescent="0.2">
      <c r="A785" s="19"/>
    </row>
    <row r="786" spans="1:1" x14ac:dyDescent="0.2">
      <c r="A786" s="19"/>
    </row>
    <row r="787" spans="1:1" x14ac:dyDescent="0.2">
      <c r="A787" s="19"/>
    </row>
    <row r="788" spans="1:1" x14ac:dyDescent="0.2">
      <c r="A788" s="19"/>
    </row>
    <row r="789" spans="1:1" x14ac:dyDescent="0.2">
      <c r="A789" s="19"/>
    </row>
    <row r="790" spans="1:1" x14ac:dyDescent="0.2">
      <c r="A790" s="19"/>
    </row>
    <row r="791" spans="1:1" x14ac:dyDescent="0.2">
      <c r="A791" s="19"/>
    </row>
    <row r="792" spans="1:1" x14ac:dyDescent="0.2">
      <c r="A792" s="19"/>
    </row>
    <row r="811" spans="1:1" x14ac:dyDescent="0.2">
      <c r="A811" s="19"/>
    </row>
    <row r="812" spans="1:1" x14ac:dyDescent="0.2">
      <c r="A812" s="19"/>
    </row>
    <row r="813" spans="1:1" x14ac:dyDescent="0.2">
      <c r="A813" s="19"/>
    </row>
    <row r="833" spans="1:1" x14ac:dyDescent="0.2">
      <c r="A833" s="19"/>
    </row>
    <row r="834" spans="1:1" x14ac:dyDescent="0.2">
      <c r="A834" s="19"/>
    </row>
    <row r="841" spans="1:1" x14ac:dyDescent="0.2">
      <c r="A841" s="19"/>
    </row>
    <row r="842" spans="1:1" x14ac:dyDescent="0.2">
      <c r="A842" s="19"/>
    </row>
    <row r="858" spans="1:1" x14ac:dyDescent="0.2">
      <c r="A858" s="19"/>
    </row>
    <row r="859" spans="1:1" x14ac:dyDescent="0.2">
      <c r="A859" s="19"/>
    </row>
    <row r="860" spans="1:1" x14ac:dyDescent="0.2">
      <c r="A860" s="19"/>
    </row>
    <row r="883" spans="1:1" x14ac:dyDescent="0.2">
      <c r="A883" s="19"/>
    </row>
    <row r="884" spans="1:1" x14ac:dyDescent="0.2">
      <c r="A884" s="19"/>
    </row>
    <row r="885" spans="1:1" x14ac:dyDescent="0.2">
      <c r="A885" s="19"/>
    </row>
    <row r="886" spans="1:1" x14ac:dyDescent="0.2">
      <c r="A886" s="19"/>
    </row>
    <row r="948" spans="1:1" x14ac:dyDescent="0.2">
      <c r="A948" s="19"/>
    </row>
    <row r="949" spans="1:1" x14ac:dyDescent="0.2">
      <c r="A949" s="19"/>
    </row>
    <row r="1008" spans="1:1" x14ac:dyDescent="0.2">
      <c r="A1008" s="19"/>
    </row>
    <row r="1009" spans="1:1" x14ac:dyDescent="0.2">
      <c r="A1009" s="19"/>
    </row>
    <row r="1010" spans="1:1" x14ac:dyDescent="0.2">
      <c r="A1010" s="19"/>
    </row>
    <row r="1011" spans="1:1" x14ac:dyDescent="0.2">
      <c r="A1011" s="19"/>
    </row>
    <row r="1012" spans="1:1" x14ac:dyDescent="0.2">
      <c r="A1012" s="19"/>
    </row>
    <row r="1013" spans="1:1" x14ac:dyDescent="0.2">
      <c r="A1013" s="19"/>
    </row>
    <row r="1014" spans="1:1" x14ac:dyDescent="0.2">
      <c r="A1014" s="19"/>
    </row>
    <row r="1015" spans="1:1" x14ac:dyDescent="0.2">
      <c r="A1015" s="19"/>
    </row>
    <row r="1016" spans="1:1" x14ac:dyDescent="0.2">
      <c r="A1016" s="19"/>
    </row>
    <row r="1077" spans="1:1" x14ac:dyDescent="0.2">
      <c r="A1077" s="19"/>
    </row>
    <row r="1078" spans="1:1" x14ac:dyDescent="0.2">
      <c r="A1078" s="19"/>
    </row>
    <row r="1079" spans="1:1" x14ac:dyDescent="0.2">
      <c r="A1079" s="19"/>
    </row>
    <row r="1080" spans="1:1" x14ac:dyDescent="0.2">
      <c r="A1080" s="19"/>
    </row>
    <row r="1081" spans="1:1" x14ac:dyDescent="0.2">
      <c r="A1081" s="19"/>
    </row>
    <row r="1082" spans="1:1" x14ac:dyDescent="0.2">
      <c r="A1082" s="19"/>
    </row>
    <row r="1083" spans="1:1" x14ac:dyDescent="0.2">
      <c r="A1083" s="19"/>
    </row>
    <row r="1084" spans="1:1" x14ac:dyDescent="0.2">
      <c r="A1084" s="19"/>
    </row>
    <row r="1085" spans="1:1" x14ac:dyDescent="0.2">
      <c r="A1085" s="19"/>
    </row>
    <row r="1086" spans="1:1" x14ac:dyDescent="0.2">
      <c r="A1086" s="19"/>
    </row>
    <row r="1087" spans="1:1" x14ac:dyDescent="0.2">
      <c r="A1087" s="19"/>
    </row>
    <row r="1088" spans="1:1" x14ac:dyDescent="0.2">
      <c r="A1088" s="19"/>
    </row>
    <row r="1089" spans="1:1" x14ac:dyDescent="0.2">
      <c r="A1089" s="19"/>
    </row>
    <row r="1090" spans="1:1" x14ac:dyDescent="0.2">
      <c r="A1090" s="19"/>
    </row>
    <row r="1091" spans="1:1" x14ac:dyDescent="0.2">
      <c r="A1091" s="19"/>
    </row>
    <row r="1092" spans="1:1" x14ac:dyDescent="0.2">
      <c r="A1092" s="19"/>
    </row>
    <row r="1187" spans="1:1" x14ac:dyDescent="0.2">
      <c r="A1187" s="19"/>
    </row>
    <row r="1188" spans="1:1" x14ac:dyDescent="0.2">
      <c r="A1188" s="19"/>
    </row>
    <row r="1189" spans="1:1" x14ac:dyDescent="0.2">
      <c r="A1189" s="19"/>
    </row>
    <row r="1190" spans="1:1" x14ac:dyDescent="0.2">
      <c r="A1190" s="19"/>
    </row>
    <row r="1191" spans="1:1" x14ac:dyDescent="0.2">
      <c r="A1191" s="19"/>
    </row>
    <row r="1192" spans="1:1" x14ac:dyDescent="0.2">
      <c r="A1192" s="19"/>
    </row>
    <row r="1193" spans="1:1" x14ac:dyDescent="0.2">
      <c r="A1193" s="19"/>
    </row>
    <row r="1194" spans="1:1" x14ac:dyDescent="0.2">
      <c r="A1194" s="19"/>
    </row>
    <row r="1195" spans="1:1" x14ac:dyDescent="0.2">
      <c r="A1195" s="19"/>
    </row>
    <row r="1196" spans="1:1" x14ac:dyDescent="0.2">
      <c r="A1196" s="19"/>
    </row>
    <row r="1197" spans="1:1" x14ac:dyDescent="0.2">
      <c r="A1197" s="19"/>
    </row>
    <row r="1198" spans="1:1" x14ac:dyDescent="0.2">
      <c r="A1198" s="19"/>
    </row>
    <row r="1199" spans="1:1" x14ac:dyDescent="0.2">
      <c r="A1199" s="19"/>
    </row>
    <row r="1200" spans="1:1" x14ac:dyDescent="0.2">
      <c r="A1200" s="19"/>
    </row>
    <row r="1257" spans="1:1" x14ac:dyDescent="0.2">
      <c r="A1257" s="19"/>
    </row>
  </sheetData>
  <autoFilter ref="A5:Y114"/>
  <sortState ref="A6:B124">
    <sortCondition ref="B6:B124"/>
    <sortCondition ref="A6:A124"/>
  </sortState>
  <printOptions horizontalCentered="1"/>
  <pageMargins left="0.22" right="0.18" top="0.44" bottom="0.23" header="0.31496062992125984" footer="0.1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Ferrer</cp:lastModifiedBy>
  <cp:lastPrinted>2021-03-06T02:13:12Z</cp:lastPrinted>
  <dcterms:created xsi:type="dcterms:W3CDTF">2018-06-22T19:19:34Z</dcterms:created>
  <dcterms:modified xsi:type="dcterms:W3CDTF">2021-03-06T02:13:59Z</dcterms:modified>
</cp:coreProperties>
</file>