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Piña\Documents\DIF Gdl\Respuestas a Transparencia\Diciembre\"/>
    </mc:Choice>
  </mc:AlternateContent>
  <bookViews>
    <workbookView xWindow="240" yWindow="3150" windowWidth="18795" windowHeight="5385" activeTab="9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EDOACT!$A$1:$L$63</definedName>
    <definedName name="_xlnm.Print_Area" localSheetId="8">EDOANAACT!$A$1:$I$60</definedName>
    <definedName name="_xlnm.Print_Area" localSheetId="0">ESF!$A$1:$O$67</definedName>
    <definedName name="_xlnm.Print_Area" localSheetId="2">EVHP!$A$1:$K$47</definedName>
    <definedName name="_xlnm.Print_Area" localSheetId="6">FLUJOEFVO!$A$1:$H$75</definedName>
    <definedName name="_xlnm.Print_Titles" localSheetId="2">EVHP!$1:$8</definedName>
  </definedNames>
  <calcPr calcId="162913"/>
</workbook>
</file>

<file path=xl/calcChain.xml><?xml version="1.0" encoding="utf-8"?>
<calcChain xmlns="http://schemas.openxmlformats.org/spreadsheetml/2006/main"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 s="1"/>
  <c r="H18" i="29"/>
  <c r="I18" i="29" s="1"/>
  <c r="E31" i="28"/>
  <c r="E24" i="28"/>
  <c r="E23" i="28"/>
  <c r="E22" i="28"/>
  <c r="E18" i="28"/>
  <c r="E17" i="28"/>
  <c r="E16" i="28"/>
  <c r="I42" i="30"/>
  <c r="J32" i="30"/>
  <c r="I32" i="30"/>
  <c r="J27" i="30"/>
  <c r="J38" i="30"/>
  <c r="I27" i="30"/>
  <c r="J18" i="30"/>
  <c r="I18" i="30"/>
  <c r="J13" i="30"/>
  <c r="I13" i="30"/>
  <c r="I38" i="30"/>
  <c r="I24" i="30"/>
  <c r="J24" i="30"/>
  <c r="E26" i="29"/>
  <c r="G41" i="29"/>
  <c r="F41" i="29"/>
  <c r="E41" i="29"/>
  <c r="H39" i="29"/>
  <c r="I39" i="29" s="1"/>
  <c r="H38" i="29"/>
  <c r="I38" i="29" s="1"/>
  <c r="H37" i="29"/>
  <c r="I37" i="29" s="1"/>
  <c r="H36" i="29"/>
  <c r="I36" i="29" s="1"/>
  <c r="H35" i="29"/>
  <c r="I35" i="29" s="1"/>
  <c r="H34" i="29"/>
  <c r="I34" i="29" s="1"/>
  <c r="H33" i="29"/>
  <c r="I33" i="29" s="1"/>
  <c r="H32" i="29"/>
  <c r="I32" i="29" s="1"/>
  <c r="H31" i="29"/>
  <c r="G26" i="29"/>
  <c r="F26" i="29"/>
  <c r="I31" i="29"/>
  <c r="G58" i="28"/>
  <c r="G52" i="28"/>
  <c r="E52" i="28"/>
  <c r="G44" i="28"/>
  <c r="E44" i="28"/>
  <c r="G40" i="28"/>
  <c r="E40" i="28"/>
  <c r="I40" i="3"/>
  <c r="I41" i="3"/>
  <c r="F39" i="3"/>
  <c r="G39" i="3"/>
  <c r="H39" i="3"/>
  <c r="E39" i="3"/>
  <c r="I39" i="3" s="1"/>
  <c r="F21" i="3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I21" i="3"/>
  <c r="J17" i="2"/>
  <c r="G40" i="21"/>
  <c r="J40" i="21" s="1"/>
  <c r="G39" i="21"/>
  <c r="J39" i="21" s="1"/>
  <c r="G38" i="21"/>
  <c r="J38" i="21" s="1"/>
  <c r="G37" i="21"/>
  <c r="J37" i="21" s="1"/>
  <c r="J36" i="21" s="1"/>
  <c r="I36" i="21"/>
  <c r="H36" i="21"/>
  <c r="F36" i="21"/>
  <c r="E36" i="21"/>
  <c r="G35" i="21"/>
  <c r="J35" i="21"/>
  <c r="G34" i="21"/>
  <c r="J34" i="21"/>
  <c r="G33" i="21"/>
  <c r="J33" i="21"/>
  <c r="G32" i="21"/>
  <c r="J32" i="21"/>
  <c r="I31" i="21"/>
  <c r="H31" i="21"/>
  <c r="G31" i="21"/>
  <c r="F31" i="21"/>
  <c r="E31" i="21"/>
  <c r="G30" i="21"/>
  <c r="J30" i="21" s="1"/>
  <c r="G29" i="21"/>
  <c r="J29" i="21" s="1"/>
  <c r="I28" i="21"/>
  <c r="H28" i="21"/>
  <c r="F28" i="21"/>
  <c r="E28" i="21"/>
  <c r="G27" i="21"/>
  <c r="J27" i="21"/>
  <c r="G26" i="21"/>
  <c r="J26" i="21"/>
  <c r="G25" i="21"/>
  <c r="J25" i="21"/>
  <c r="I24" i="21"/>
  <c r="H24" i="21"/>
  <c r="F24" i="21"/>
  <c r="E24" i="21"/>
  <c r="G23" i="21"/>
  <c r="J23" i="21"/>
  <c r="G22" i="21"/>
  <c r="J22" i="21"/>
  <c r="G21" i="21"/>
  <c r="J21" i="21"/>
  <c r="G20" i="21"/>
  <c r="J20" i="21"/>
  <c r="G19" i="21"/>
  <c r="J19" i="21"/>
  <c r="G18" i="21"/>
  <c r="J18" i="21"/>
  <c r="G17" i="21"/>
  <c r="J17" i="21"/>
  <c r="G16" i="21"/>
  <c r="J16" i="21"/>
  <c r="J15" i="21" s="1"/>
  <c r="I15" i="21"/>
  <c r="H15" i="21"/>
  <c r="F15" i="21"/>
  <c r="E15" i="21"/>
  <c r="G14" i="21"/>
  <c r="J14" i="21"/>
  <c r="G13" i="21"/>
  <c r="J13" i="21"/>
  <c r="J12" i="21" s="1"/>
  <c r="I12" i="21"/>
  <c r="H12" i="21"/>
  <c r="H11" i="21" s="1"/>
  <c r="H42" i="21" s="1"/>
  <c r="F12" i="21"/>
  <c r="F11" i="21"/>
  <c r="F42" i="21" s="1"/>
  <c r="E12" i="21"/>
  <c r="E31" i="19"/>
  <c r="D31" i="19"/>
  <c r="C31" i="19"/>
  <c r="E11" i="19"/>
  <c r="D11" i="19"/>
  <c r="C11" i="19"/>
  <c r="C15" i="19" s="1"/>
  <c r="C19" i="19" s="1"/>
  <c r="C23" i="19" s="1"/>
  <c r="E7" i="19"/>
  <c r="D7" i="19"/>
  <c r="C7" i="19"/>
  <c r="F30" i="18"/>
  <c r="F32" i="18" s="1"/>
  <c r="D30" i="18"/>
  <c r="F18" i="18"/>
  <c r="D18" i="18"/>
  <c r="F31" i="17"/>
  <c r="D31" i="17"/>
  <c r="H30" i="17"/>
  <c r="I30" i="17" s="1"/>
  <c r="H29" i="17"/>
  <c r="I29" i="17" s="1"/>
  <c r="H28" i="17"/>
  <c r="I28" i="17" s="1"/>
  <c r="H27" i="17"/>
  <c r="I27" i="17" s="1"/>
  <c r="H26" i="17"/>
  <c r="I26" i="17" s="1"/>
  <c r="H25" i="17"/>
  <c r="I25" i="17" s="1"/>
  <c r="H24" i="17"/>
  <c r="I24" i="17" s="1"/>
  <c r="H23" i="17"/>
  <c r="I23" i="17" s="1"/>
  <c r="H22" i="17"/>
  <c r="F19" i="17"/>
  <c r="D19" i="17"/>
  <c r="D33" i="17" s="1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 s="1"/>
  <c r="F45" i="16"/>
  <c r="I45" i="16" s="1"/>
  <c r="F44" i="16"/>
  <c r="I44" i="16" s="1"/>
  <c r="F43" i="16"/>
  <c r="I43" i="16" s="1"/>
  <c r="H42" i="16"/>
  <c r="G42" i="16"/>
  <c r="E42" i="16"/>
  <c r="D42" i="16"/>
  <c r="F40" i="16"/>
  <c r="I40" i="16" s="1"/>
  <c r="F39" i="16"/>
  <c r="I39" i="16" s="1"/>
  <c r="F38" i="16"/>
  <c r="I38" i="16" s="1"/>
  <c r="F37" i="16"/>
  <c r="I37" i="16" s="1"/>
  <c r="F36" i="16"/>
  <c r="I36" i="16" s="1"/>
  <c r="F35" i="16"/>
  <c r="I35" i="16" s="1"/>
  <c r="F34" i="16"/>
  <c r="I34" i="16" s="1"/>
  <c r="F33" i="16"/>
  <c r="I33" i="16" s="1"/>
  <c r="F32" i="16"/>
  <c r="I32" i="16" s="1"/>
  <c r="H31" i="16"/>
  <c r="G31" i="16"/>
  <c r="E31" i="16"/>
  <c r="D31" i="16"/>
  <c r="F29" i="16"/>
  <c r="I29" i="16" s="1"/>
  <c r="F28" i="16"/>
  <c r="I28" i="16" s="1"/>
  <c r="F27" i="16"/>
  <c r="I27" i="16" s="1"/>
  <c r="F26" i="16"/>
  <c r="I26" i="16" s="1"/>
  <c r="F25" i="16"/>
  <c r="I25" i="16" s="1"/>
  <c r="F24" i="16"/>
  <c r="I24" i="16" s="1"/>
  <c r="F23" i="16"/>
  <c r="I23" i="16" s="1"/>
  <c r="H22" i="16"/>
  <c r="G22" i="16"/>
  <c r="E22" i="16"/>
  <c r="D22" i="16"/>
  <c r="F20" i="16"/>
  <c r="I20" i="16" s="1"/>
  <c r="F19" i="16"/>
  <c r="I19" i="16" s="1"/>
  <c r="F18" i="16"/>
  <c r="I18" i="16" s="1"/>
  <c r="F17" i="16"/>
  <c r="I17" i="16" s="1"/>
  <c r="F16" i="16"/>
  <c r="I16" i="16" s="1"/>
  <c r="F15" i="16"/>
  <c r="I15" i="16" s="1"/>
  <c r="F14" i="16"/>
  <c r="I14" i="16" s="1"/>
  <c r="F13" i="16"/>
  <c r="I13" i="16" s="1"/>
  <c r="H12" i="16"/>
  <c r="H48" i="16" s="1"/>
  <c r="G12" i="16"/>
  <c r="E12" i="16"/>
  <c r="E48" i="16" s="1"/>
  <c r="D12" i="16"/>
  <c r="H18" i="14"/>
  <c r="G18" i="14"/>
  <c r="E18" i="14"/>
  <c r="D18" i="14"/>
  <c r="F16" i="14"/>
  <c r="I16" i="14"/>
  <c r="F14" i="14"/>
  <c r="I14" i="14"/>
  <c r="F12" i="14"/>
  <c r="H26" i="13"/>
  <c r="G26" i="13"/>
  <c r="E26" i="13"/>
  <c r="D26" i="13"/>
  <c r="F24" i="13"/>
  <c r="I24" i="13" s="1"/>
  <c r="F23" i="13"/>
  <c r="I23" i="13" s="1"/>
  <c r="F22" i="13"/>
  <c r="I22" i="13" s="1"/>
  <c r="F21" i="13"/>
  <c r="I21" i="13" s="1"/>
  <c r="F20" i="13"/>
  <c r="I20" i="13" s="1"/>
  <c r="F19" i="13"/>
  <c r="I19" i="13" s="1"/>
  <c r="F18" i="13"/>
  <c r="I18" i="13" s="1"/>
  <c r="F17" i="13"/>
  <c r="I17" i="13" s="1"/>
  <c r="F16" i="13"/>
  <c r="F26" i="13" s="1"/>
  <c r="G48" i="16"/>
  <c r="F33" i="17"/>
  <c r="E15" i="19"/>
  <c r="E19" i="19" s="1"/>
  <c r="E23" i="19" s="1"/>
  <c r="J24" i="21"/>
  <c r="F18" i="14"/>
  <c r="D48" i="16"/>
  <c r="I31" i="16"/>
  <c r="E11" i="21"/>
  <c r="E42" i="21" s="1"/>
  <c r="G12" i="21"/>
  <c r="I11" i="21"/>
  <c r="I42" i="21"/>
  <c r="J31" i="21"/>
  <c r="I12" i="16"/>
  <c r="F22" i="16"/>
  <c r="F42" i="16"/>
  <c r="D15" i="19"/>
  <c r="D19" i="19" s="1"/>
  <c r="D23" i="19"/>
  <c r="G15" i="21"/>
  <c r="D32" i="18"/>
  <c r="G24" i="21"/>
  <c r="I16" i="13"/>
  <c r="I12" i="14"/>
  <c r="I18" i="14" s="1"/>
  <c r="I10" i="17"/>
  <c r="H19" i="17" s="1"/>
  <c r="I22" i="17"/>
  <c r="K50" i="9"/>
  <c r="J50" i="9"/>
  <c r="K42" i="9"/>
  <c r="J42" i="9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27" i="3"/>
  <c r="I18" i="3"/>
  <c r="I17" i="3"/>
  <c r="I16" i="3"/>
  <c r="I15" i="3"/>
  <c r="I12" i="3"/>
  <c r="I11" i="3"/>
  <c r="I10" i="3"/>
  <c r="H9" i="3"/>
  <c r="H25" i="3" s="1"/>
  <c r="H43" i="3" s="1"/>
  <c r="G9" i="3"/>
  <c r="F9" i="3"/>
  <c r="E9" i="3"/>
  <c r="E25" i="3"/>
  <c r="E43" i="3" s="1"/>
  <c r="I9" i="3"/>
  <c r="K48" i="2"/>
  <c r="J48" i="2"/>
  <c r="K40" i="2"/>
  <c r="G37" i="28" s="1"/>
  <c r="J40" i="2"/>
  <c r="K33" i="2"/>
  <c r="J33" i="2"/>
  <c r="K28" i="2"/>
  <c r="J28" i="2"/>
  <c r="F26" i="2"/>
  <c r="G19" i="28"/>
  <c r="E26" i="2"/>
  <c r="F22" i="2"/>
  <c r="E22" i="2"/>
  <c r="K17" i="2"/>
  <c r="K12" i="2"/>
  <c r="J12" i="2"/>
  <c r="F12" i="2"/>
  <c r="E12" i="2"/>
  <c r="K55" i="1"/>
  <c r="J55" i="1"/>
  <c r="K47" i="1"/>
  <c r="K41" i="1"/>
  <c r="J41" i="1"/>
  <c r="F38" i="1"/>
  <c r="E38" i="1"/>
  <c r="K35" i="1"/>
  <c r="J35" i="1"/>
  <c r="K24" i="1"/>
  <c r="K37" i="1" s="1"/>
  <c r="J24" i="1"/>
  <c r="J37" i="1" s="1"/>
  <c r="J40" i="30" s="1"/>
  <c r="J42" i="30" s="1"/>
  <c r="F23" i="1"/>
  <c r="E23" i="1"/>
  <c r="J34" i="9" l="1"/>
  <c r="H31" i="17"/>
  <c r="H33" i="17" s="1"/>
  <c r="I26" i="13"/>
  <c r="I22" i="16"/>
  <c r="I48" i="16" s="1"/>
  <c r="I42" i="16"/>
  <c r="J28" i="21"/>
  <c r="J11" i="21" s="1"/>
  <c r="J42" i="21" s="1"/>
  <c r="K60" i="1"/>
  <c r="K34" i="9"/>
  <c r="F31" i="16"/>
  <c r="G36" i="21"/>
  <c r="G28" i="21"/>
  <c r="G11" i="21" s="1"/>
  <c r="G42" i="21" s="1"/>
  <c r="F12" i="16"/>
  <c r="F48" i="16" s="1"/>
  <c r="G65" i="28"/>
  <c r="E43" i="29"/>
  <c r="E48" i="28"/>
  <c r="F43" i="29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I26" i="29"/>
  <c r="E65" i="28"/>
  <c r="E19" i="28"/>
  <c r="E9" i="28" s="1"/>
  <c r="G48" i="28"/>
  <c r="G21" i="28"/>
  <c r="G38" i="28" s="1"/>
  <c r="K51" i="2"/>
  <c r="K53" i="2" s="1"/>
  <c r="H43" i="29" l="1"/>
  <c r="G67" i="28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<sst xmlns="http://schemas.openxmlformats.org/spreadsheetml/2006/main" count="588" uniqueCount="345">
  <si>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</si>
  <si>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</si>
  <si>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</si>
  <si>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</si>
  <si>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</si>
  <si>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</si>
  <si>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</si>
  <si>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</si>
  <si>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</si>
  <si>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</si>
  <si>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</si>
  <si>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</si>
  <si>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</si>
  <si>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</si>
  <si>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</si>
  <si>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</si>
  <si>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</si>
  <si>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</si>
  <si>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</si>
  <si>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</si>
  <si>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</si>
  <si>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</si>
  <si>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</si>
  <si>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</si>
  <si>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</si>
  <si>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</si>
  <si>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</si>
  <si>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</si>
  <si>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</si>
  <si>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</si>
  <si>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</si>
  <si>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</si>
  <si>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</si>
  <si>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</si>
  <si>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</si>
  <si>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</si>
  <si>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</si>
  <si>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</si>
  <si>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</si>
  <si>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</si>
  <si>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</si>
  <si>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</si>
  <si>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</si>
  <si>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</si>
  <si>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</si>
  <si>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</si>
  <si>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</si>
  <si>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</si>
  <si>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</si>
  <si>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</si>
  <si>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</si>
  <si>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</si>
  <si>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</si>
  <si>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</si>
  <si>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</si>
  <si>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</si>
  <si>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</si>
  <si>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</si>
  <si>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</si>
  <si>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</si>
  <si>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</si>
  <si>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</si>
  <si>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</si>
  <si>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</si>
  <si>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</si>
  <si>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</si>
  <si>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</si>
  <si>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</si>
  <si>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</si>
  <si>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</si>
  <si>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</si>
  <si>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</si>
  <si>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</si>
  <si>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</si>
  <si>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</si>
  <si>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</si>
  <si>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</si>
  <si>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</si>
  <si>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</si>
  <si>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</si>
  <si>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</si>
  <si>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</si>
  <si>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</si>
  <si>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</si>
  <si>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</si>
  <si>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</si>
  <si>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</si>
  <si>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</si>
  <si>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</si>
  <si>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</si>
  <si>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</si>
  <si>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</si>
  <si>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</si>
  <si>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</si>
  <si>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</si>
  <si>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</si>
  <si>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</si>
  <si>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</si>
  <si>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</si>
  <si>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</si>
  <si>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</si>
  <si>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</si>
  <si>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</si>
  <si>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</si>
  <si>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</si>
  <si>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</si>
  <si>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</si>
  <si>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</si>
  <si>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</si>
  <si>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</si>
  <si>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</si>
  <si>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</si>
  <si>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</si>
  <si>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</si>
  <si>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</si>
  <si>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</si>
  <si>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</si>
  <si>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</si>
  <si>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</si>
  <si>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</si>
  <si>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</si>
  <si>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</si>
  <si>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</si>
  <si>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</si>
  <si>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</si>
  <si>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</si>
  <si>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</si>
  <si>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</si>
  <si>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</si>
  <si>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</si>
  <si>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</si>
  <si>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</si>
  <si>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</si>
  <si>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</si>
  <si>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</si>
  <si>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</si>
  <si>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</si>
  <si>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</si>
  <si>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</si>
  <si>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</si>
  <si>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</si>
  <si>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</si>
  <si>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</si>
  <si>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</si>
  <si>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</si>
  <si>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</si>
  <si>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</si>
  <si>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</si>
  <si>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</si>
  <si>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</si>
  <si>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</si>
  <si>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</si>
  <si>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</si>
  <si>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</si>
  <si>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</si>
  <si>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</si>
  <si>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</si>
  <si>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</si>
  <si>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</si>
  <si>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</si>
  <si>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</si>
  <si>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</si>
  <si>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</si>
  <si>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</si>
  <si>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</si>
  <si>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</si>
  <si>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</si>
  <si>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</si>
  <si>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</si>
  <si>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</si>
  <si>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</si>
  <si>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</si>
  <si>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</si>
  <si>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</si>
  <si>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</si>
  <si>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</si>
  <si>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</si>
  <si>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</si>
  <si>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</si>
  <si>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</si>
  <si>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</si>
  <si>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</si>
  <si>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</si>
  <si>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</si>
  <si>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</si>
  <si>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</si>
  <si>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</si>
  <si>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</si>
  <si>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</si>
  <si>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</si>
  <si>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</si>
  <si>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</si>
  <si>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</si>
  <si>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</si>
  <si>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</si>
  <si>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</si>
  <si>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</si>
  <si>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</si>
  <si>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</si>
  <si>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</si>
  <si>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</si>
  <si>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</si>
  <si>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</si>
  <si>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</si>
  <si>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</si>
  <si>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</si>
  <si>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</si>
  <si>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</si>
  <si>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</si>
  <si>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</si>
  <si>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</si>
  <si>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</si>
  <si>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</si>
  <si>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</si>
  <si>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</si>
  <si>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</si>
  <si>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</si>
  <si>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</si>
  <si>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</si>
  <si>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</si>
  <si>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</si>
  <si>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</si>
  <si>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</si>
  <si>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</si>
  <si>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</si>
  <si>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</si>
  <si>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</si>
  <si>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</si>
  <si>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</si>
  <si>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</si>
  <si>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</si>
  <si>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</si>
  <si>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</si>
  <si>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</si>
  <si>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</si>
  <si>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</si>
  <si>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</si>
  <si>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</si>
  <si>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</si>
  <si>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</si>
  <si>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</si>
  <si>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</si>
  <si>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</si>
  <si>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</si>
  <si>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</si>
  <si>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</si>
  <si>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</si>
  <si>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</si>
  <si>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</si>
  <si>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</si>
  <si>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</si>
  <si>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</si>
  <si>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</si>
  <si>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</si>
  <si>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</si>
  <si>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</si>
  <si>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</si>
  <si>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</si>
  <si>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</si>
  <si>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</si>
  <si>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</si>
  <si>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</si>
  <si>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</si>
  <si>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</si>
  <si>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</si>
  <si>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</si>
  <si>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</si>
  <si>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</si>
  <si>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</si>
  <si>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</si>
  <si>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</si>
  <si>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</si>
  <si>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</si>
  <si>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</si>
  <si>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</si>
  <si>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</si>
  <si>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</si>
  <si>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</si>
  <si>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</si>
  <si>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</si>
  <si>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</si>
  <si>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</si>
  <si>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</si>
  <si>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</si>
  <si>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</si>
  <si>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</si>
  <si>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</si>
  <si>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</si>
  <si>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</si>
  <si>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</si>
  <si>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</si>
  <si>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</si>
  <si>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</si>
  <si>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</si>
  <si>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</si>
  <si>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</si>
  <si>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</si>
  <si>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</si>
  <si>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</si>
  <si>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</si>
  <si>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</si>
  <si>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</si>
  <si>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</si>
  <si>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</si>
  <si>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</si>
  <si>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</si>
  <si>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</si>
  <si>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</si>
  <si>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</si>
  <si>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</si>
  <si>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</si>
  <si>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</si>
  <si>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</si>
  <si>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</si>
  <si>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</si>
  <si>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</si>
  <si>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</si>
  <si>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</si>
  <si>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</si>
  <si>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</si>
  <si>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</si>
  <si>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</si>
  <si>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</si>
  <si>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</si>
  <si>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</si>
  <si>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</si>
  <si>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</si>
  <si>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</si>
  <si>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</si>
  <si>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</si>
  <si>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</si>
  <si>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</si>
  <si>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</si>
  <si>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</si>
  <si>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</si>
  <si>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</si>
  <si>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</si>
  <si>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</si>
  <si>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</si>
  <si>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</si>
  <si>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</si>
  <si>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O.P.D. DE LA ADMINISTRACIÓN PÚBLICA MUNICIPAL, DENOMINADO SISTEMA PARA EL DESARROLLO INTEGRAL DE LA FAMILIA DE GUADALAJARA</t>
  </si>
  <si>
    <t>Al 31 de diciembre de 2020</t>
  </si>
  <si>
    <t>Del 1o. de enero al 31 de diciembre de 2020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</si>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</sst>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7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42" fontId="16" fillId="2" borderId="0" xfId="0" applyNumberFormat="1" applyFont="1" applyFill="1" applyBorder="1" applyAlignment="1">
      <alignment vertical="center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169" fontId="33" fillId="0" borderId="0" xfId="0" applyNumberFormat="1" applyFont="1" applyAlignment="1">
      <alignment vertical="center"/>
    </xf>
    <xf numFmtId="3" fontId="2" fillId="0" borderId="0" xfId="0" applyNumberFormat="1" applyFont="1" applyAlignment="1" applyProtection="1">
      <alignment vertical="center"/>
    </xf>
    <xf numFmtId="44" fontId="59" fillId="0" borderId="0" xfId="19" applyFont="1" applyFill="1" applyBorder="1" applyAlignment="1" applyProtection="1">
      <alignment vertical="center"/>
    </xf>
    <xf numFmtId="0" fontId="26" fillId="3" borderId="0" xfId="0" applyNumberFormat="1" applyFont="1" applyFill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29" fillId="2" borderId="0" xfId="0" applyFont="1" applyFill="1" applyBorder="1" applyAlignment="1" applyProtection="1">
      <alignment horizontal="center" vertical="center"/>
    </xf>
    <xf numFmtId="0" fontId="29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57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>
      <alignment horizontal="right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justify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3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58" fillId="2" borderId="0" xfId="0" applyFont="1" applyFill="1" applyBorder="1" applyAlignment="1">
      <alignment horizontal="center" vertical="center"/>
    </xf>
  </cellXfs>
  <cellStyles count="20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Moneda" xfId="19" builtinId="4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topLeftCell="A46" zoomScale="91" zoomScaleNormal="91" zoomScaleSheetLayoutView="90" workbookViewId="0">
      <selection activeCell="B74" sqref="B74:L74"/>
    </sheetView>
  </sheetViews>
  <sheetFormatPr baseColWidth="10" defaultColWidth="0" defaultRowHeight="0" customHeight="1" zeroHeight="1"/>
  <cols>
    <col min="1" max="1" width="1.7109375" style="662" customWidth="1"/>
    <col min="2" max="2" width="2.7109375" style="662" customWidth="1"/>
    <col min="3" max="3" width="11.42578125" style="662" customWidth="1"/>
    <col min="4" max="4" width="39.42578125" style="662" customWidth="1"/>
    <col min="5" max="5" width="13.140625" style="660" customWidth="1"/>
    <col min="6" max="6" width="13.5703125" style="662" customWidth="1"/>
    <col min="7" max="7" width="4.140625" style="662" customWidth="1"/>
    <col min="8" max="8" width="11.42578125" style="662" customWidth="1"/>
    <col min="9" max="9" width="53.42578125" style="662" customWidth="1"/>
    <col min="10" max="10" width="12.85546875" style="662" customWidth="1"/>
    <col min="11" max="11" width="13.42578125" style="662" customWidth="1"/>
    <col min="12" max="12" width="2.140625" style="662" customWidth="1"/>
    <col min="13" max="13" width="3" style="662" customWidth="1"/>
    <col min="14" max="16" width="3.85546875" style="662" customWidth="1"/>
    <col min="17" max="22" width="11.42578125" style="662" customWidth="1"/>
    <col min="23" max="26" width="0" style="662" hidden="1"/>
    <col min="27" max="269" width="11.42578125" style="662" hidden="1"/>
    <col min="270" max="282" width="0" style="662" hidden="1"/>
    <col min="283" max="525" width="11.42578125" style="662" hidden="1"/>
    <col min="526" max="538" width="0" style="662" hidden="1"/>
    <col min="539" max="781" width="11.42578125" style="662" hidden="1"/>
    <col min="782" max="794" width="0" style="662" hidden="1"/>
    <col min="795" max="1037" width="11.42578125" style="662" hidden="1"/>
    <col min="1038" max="1056" width="0" style="662" hidden="1"/>
    <col min="1057" max="1299" width="11.42578125" style="662" hidden="1"/>
    <col min="1300" max="1312" width="0" style="662" hidden="1"/>
    <col min="1313" max="1555" width="11.42578125" style="662" hidden="1"/>
    <col min="1556" max="1568" width="0" style="662" hidden="1"/>
    <col min="1569" max="1622" width="11.42578125" style="662" hidden="1"/>
    <col min="1623" max="1635" width="0" style="662" hidden="1"/>
    <col min="1636" max="1639" width="11.42578125" style="662" hidden="1"/>
    <col min="1640" max="1652" width="0" style="662" hidden="1"/>
    <col min="1653" max="1706" width="11.42578125" style="662" hidden="1"/>
    <col min="1707" max="1719" width="0" style="662" hidden="1"/>
    <col min="1720" max="1908" width="11.42578125" style="662" hidden="1"/>
    <col min="1909" max="1921" width="0" style="662" hidden="1"/>
    <col min="1922" max="2164" width="11.42578125" style="662" hidden="1"/>
    <col min="2165" max="2177" width="0" style="662" hidden="1"/>
    <col min="2178" max="2420" width="11.42578125" style="662" hidden="1"/>
    <col min="2421" max="2433" width="0" style="662" hidden="1"/>
    <col min="2434" max="2676" width="11.42578125" style="662" hidden="1"/>
    <col min="2677" max="2689" width="0" style="662" hidden="1"/>
    <col min="2690" max="2932" width="11.42578125" style="662" hidden="1"/>
    <col min="2933" max="2945" width="0" style="662" hidden="1"/>
    <col min="2946" max="3188" width="11.42578125" style="662" hidden="1"/>
    <col min="3189" max="3201" width="0" style="662" hidden="1"/>
    <col min="3202" max="3444" width="11.42578125" style="662" hidden="1"/>
    <col min="3445" max="3457" width="0" style="662" hidden="1"/>
    <col min="3458" max="3511" width="11.42578125" style="662" hidden="1"/>
    <col min="3512" max="3524" width="0" style="662" hidden="1"/>
    <col min="3525" max="3528" width="11.42578125" style="662" hidden="1"/>
    <col min="3529" max="3541" width="0" style="662" hidden="1"/>
    <col min="3542" max="3595" width="11.42578125" style="662" hidden="1"/>
    <col min="3596" max="3608" width="0" style="662" hidden="1"/>
    <col min="3609" max="3630" width="11.42578125" style="662" hidden="1"/>
    <col min="3631" max="3643" width="0" style="662" hidden="1"/>
    <col min="3644" max="3647" width="11.42578125" style="662" hidden="1"/>
    <col min="3648" max="3660" width="0" style="662" hidden="1"/>
    <col min="3661" max="3714" width="11.42578125" style="662" hidden="1"/>
    <col min="3715" max="3727" width="0" style="662" hidden="1"/>
    <col min="3728" max="3749" width="11.42578125" style="662" hidden="1"/>
    <col min="3750" max="3762" width="0" style="662" hidden="1"/>
    <col min="3763" max="3766" width="11.42578125" style="662" hidden="1"/>
    <col min="3767" max="3779" width="0" style="662" hidden="1"/>
    <col min="3780" max="3833" width="11.42578125" style="662" hidden="1"/>
    <col min="3834" max="3846" width="0" style="662" hidden="1"/>
    <col min="3847" max="3868" width="11.42578125" style="662" hidden="1"/>
    <col min="3869" max="3881" width="0" style="662" hidden="1"/>
    <col min="3882" max="3885" width="11.42578125" style="662" hidden="1"/>
    <col min="3886" max="3898" width="0" style="662" hidden="1"/>
    <col min="3899" max="3952" width="11.42578125" style="662" hidden="1"/>
    <col min="3953" max="3965" width="0" style="662" hidden="1"/>
    <col min="3966" max="3987" width="11.42578125" style="662" hidden="1"/>
    <col min="3988" max="4000" width="0" style="662" hidden="1"/>
    <col min="4001" max="4004" width="11.42578125" style="662" hidden="1"/>
    <col min="4005" max="4017" width="0" style="662" hidden="1"/>
    <col min="4018" max="4071" width="11.42578125" style="662" hidden="1"/>
    <col min="4072" max="4084" width="0" style="662" hidden="1"/>
    <col min="4085" max="4106" width="11.42578125" style="662" hidden="1"/>
    <col min="4107" max="4119" width="0" style="662" hidden="1"/>
    <col min="4120" max="4123" width="11.42578125" style="662" hidden="1"/>
    <col min="4124" max="4136" width="0" style="662" hidden="1"/>
    <col min="4137" max="4190" width="11.42578125" style="662" hidden="1"/>
    <col min="4191" max="4203" width="0" style="662" hidden="1"/>
    <col min="4204" max="4225" width="11.42578125" style="662" hidden="1"/>
    <col min="4226" max="4238" width="0" style="662" hidden="1"/>
    <col min="4239" max="4242" width="11.42578125" style="662" hidden="1"/>
    <col min="4243" max="4255" width="0" style="662" hidden="1"/>
    <col min="4256" max="4309" width="11.42578125" style="662" hidden="1"/>
    <col min="4310" max="4322" width="0" style="662" hidden="1"/>
    <col min="4323" max="4344" width="11.42578125" style="662" hidden="1"/>
    <col min="4345" max="4357" width="0" style="662" hidden="1"/>
    <col min="4358" max="4361" width="11.42578125" style="662" hidden="1"/>
    <col min="4362" max="4374" width="0" style="662" hidden="1"/>
    <col min="4375" max="4428" width="11.42578125" style="662" hidden="1"/>
    <col min="4429" max="4441" width="0" style="662" hidden="1"/>
    <col min="4442" max="4463" width="11.42578125" style="662" hidden="1"/>
    <col min="4464" max="4476" width="0" style="662" hidden="1"/>
    <col min="4477" max="4480" width="11.42578125" style="662" hidden="1"/>
    <col min="4481" max="4493" width="0" style="662" hidden="1"/>
    <col min="4494" max="4547" width="11.42578125" style="662" hidden="1"/>
    <col min="4548" max="4560" width="0" style="662" hidden="1"/>
    <col min="4561" max="4582" width="11.42578125" style="662" hidden="1"/>
    <col min="4583" max="4595" width="0" style="662" hidden="1"/>
    <col min="4596" max="4599" width="11.42578125" style="662" hidden="1"/>
    <col min="4600" max="4612" width="0" style="662" hidden="1"/>
    <col min="4613" max="4666" width="11.42578125" style="662" hidden="1"/>
    <col min="4667" max="4679" width="0" style="662" hidden="1"/>
    <col min="4680" max="4701" width="11.42578125" style="662" hidden="1"/>
    <col min="4702" max="4714" width="0" style="662" hidden="1"/>
    <col min="4715" max="4718" width="11.42578125" style="662" hidden="1"/>
    <col min="4719" max="4731" width="0" style="662" hidden="1"/>
    <col min="4732" max="4785" width="11.42578125" style="662" hidden="1"/>
    <col min="4786" max="4798" width="0" style="662" hidden="1"/>
    <col min="4799" max="4820" width="11.42578125" style="662" hidden="1"/>
    <col min="4821" max="4833" width="0" style="662" hidden="1"/>
    <col min="4834" max="4837" width="11.42578125" style="662" hidden="1"/>
    <col min="4838" max="4850" width="0" style="662" hidden="1"/>
    <col min="4851" max="4904" width="11.42578125" style="662" hidden="1"/>
    <col min="4905" max="4917" width="0" style="662" hidden="1"/>
    <col min="4918" max="4920" width="11.42578125" style="662" hidden="1"/>
    <col min="4921" max="4933" width="0" style="662" hidden="1"/>
    <col min="4934" max="4955" width="11.42578125" style="662" hidden="1"/>
    <col min="4956" max="4968" width="0" style="662" hidden="1"/>
    <col min="4969" max="4972" width="11.42578125" style="662" hidden="1"/>
    <col min="4973" max="4985" width="0" style="662" hidden="1"/>
    <col min="4986" max="5039" width="11.42578125" style="662" hidden="1"/>
    <col min="5040" max="5052" width="0" style="662" hidden="1"/>
    <col min="5053" max="5059" width="11.42578125" style="662" hidden="1"/>
    <col min="5060" max="5072" width="0" style="662" hidden="1"/>
    <col min="5073" max="5076" width="11.42578125" style="662" hidden="1"/>
    <col min="5077" max="5089" width="0" style="662" hidden="1"/>
    <col min="5090" max="5143" width="11.42578125" style="662" hidden="1"/>
    <col min="5144" max="5159" width="0" style="662" hidden="1"/>
    <col min="5160" max="5163" width="11.42578125" style="662" hidden="1"/>
    <col min="5164" max="5176" width="0" style="662" hidden="1"/>
    <col min="5177" max="5230" width="11.42578125" style="662" hidden="1"/>
    <col min="5231" max="5243" width="0" style="662" hidden="1"/>
    <col min="5244" max="5244" width="11.42578125" style="662" hidden="1"/>
    <col min="5245" max="5260" width="0" style="662" hidden="1"/>
    <col min="5261" max="5264" width="11.42578125" style="662" hidden="1"/>
    <col min="5265" max="5277" width="0" style="662" hidden="1"/>
    <col min="5278" max="5331" width="11.42578125" style="662" hidden="1"/>
    <col min="5332" max="5344" width="0" style="662" hidden="1"/>
    <col min="5345" max="5345" width="11.42578125" style="662" hidden="1"/>
    <col min="5346" max="5361" width="0" style="662" hidden="1"/>
    <col min="5362" max="5365" width="11.42578125" style="662" hidden="1"/>
    <col min="5366" max="5378" width="0" style="662" hidden="1"/>
    <col min="5379" max="5432" width="11.42578125" style="662" hidden="1"/>
    <col min="5433" max="5445" width="0" style="662" hidden="1"/>
    <col min="5446" max="5446" width="11.42578125" style="662" hidden="1"/>
    <col min="5447" max="5462" width="0" style="662" hidden="1"/>
    <col min="5463" max="5466" width="11.42578125" style="662" hidden="1"/>
    <col min="5467" max="5479" width="0" style="662" hidden="1"/>
    <col min="5480" max="5533" width="11.42578125" style="662" hidden="1"/>
    <col min="5534" max="5546" width="0" style="662" hidden="1"/>
    <col min="5547" max="5571" width="11.42578125" style="662" hidden="1"/>
    <col min="5572" max="5584" width="0" style="662" hidden="1"/>
    <col min="5585" max="5606" width="11.42578125" style="662" hidden="1"/>
    <col min="5607" max="5619" width="0" style="662" hidden="1"/>
    <col min="5620" max="5623" width="11.42578125" style="662" hidden="1"/>
    <col min="5624" max="5636" width="0" style="662" hidden="1"/>
    <col min="5637" max="5690" width="11.42578125" style="662" hidden="1"/>
    <col min="5691" max="5703" width="0" style="662" hidden="1"/>
    <col min="5704" max="5725" width="11.42578125" style="662" hidden="1"/>
    <col min="5726" max="5738" width="0" style="662" hidden="1"/>
    <col min="5739" max="5742" width="11.42578125" style="662" hidden="1"/>
    <col min="5743" max="5755" width="0" style="662" hidden="1"/>
    <col min="5756" max="5809" width="11.42578125" style="662" hidden="1"/>
    <col min="5810" max="5822" width="0" style="662" hidden="1"/>
    <col min="5823" max="5844" width="11.42578125" style="662" hidden="1"/>
    <col min="5845" max="5857" width="0" style="662" hidden="1"/>
    <col min="5858" max="5861" width="11.42578125" style="662" hidden="1"/>
    <col min="5862" max="5874" width="0" style="662" hidden="1"/>
    <col min="5875" max="5928" width="11.42578125" style="662" hidden="1"/>
    <col min="5929" max="5941" width="0" style="662" hidden="1"/>
    <col min="5942" max="5944" width="11.42578125" style="662" hidden="1"/>
    <col min="5945" max="5957" width="0" style="662" hidden="1"/>
    <col min="5958" max="5979" width="11.42578125" style="662" hidden="1"/>
    <col min="5980" max="5992" width="0" style="662" hidden="1"/>
    <col min="5993" max="5996" width="11.42578125" style="662" hidden="1"/>
    <col min="5997" max="6009" width="0" style="662" hidden="1"/>
    <col min="6010" max="6063" width="11.42578125" style="662" hidden="1"/>
    <col min="6064" max="6076" width="0" style="662" hidden="1"/>
    <col min="6077" max="6083" width="11.42578125" style="662" hidden="1"/>
    <col min="6084" max="6096" width="0" style="662" hidden="1"/>
    <col min="6097" max="6100" width="11.42578125" style="662" hidden="1"/>
    <col min="6101" max="6113" width="0" style="662" hidden="1"/>
    <col min="6114" max="6167" width="11.42578125" style="662" hidden="1"/>
    <col min="6168" max="6183" width="0" style="662" hidden="1"/>
    <col min="6184" max="6187" width="11.42578125" style="662" hidden="1"/>
    <col min="6188" max="6200" width="0" style="662" hidden="1"/>
    <col min="6201" max="6254" width="11.42578125" style="662" hidden="1"/>
    <col min="6255" max="6267" width="0" style="662" hidden="1"/>
    <col min="6268" max="6268" width="11.42578125" style="662" hidden="1"/>
    <col min="6269" max="6284" width="0" style="662" hidden="1"/>
    <col min="6285" max="6288" width="11.42578125" style="662" hidden="1"/>
    <col min="6289" max="6301" width="0" style="662" hidden="1"/>
    <col min="6302" max="6355" width="11.42578125" style="662" hidden="1"/>
    <col min="6356" max="6368" width="0" style="662" hidden="1"/>
    <col min="6369" max="6369" width="11.42578125" style="662" hidden="1"/>
    <col min="6370" max="6385" width="0" style="662" hidden="1"/>
    <col min="6386" max="6389" width="11.42578125" style="662" hidden="1"/>
    <col min="6390" max="6402" width="0" style="662" hidden="1"/>
    <col min="6403" max="6456" width="11.42578125" style="662" hidden="1"/>
    <col min="6457" max="6469" width="0" style="662" hidden="1"/>
    <col min="6470" max="6470" width="11.42578125" style="662" hidden="1"/>
    <col min="6471" max="6486" width="0" style="662" hidden="1"/>
    <col min="6487" max="6490" width="11.42578125" style="662" hidden="1"/>
    <col min="6491" max="6503" width="0" style="662" hidden="1"/>
    <col min="6504" max="6557" width="11.42578125" style="662" hidden="1"/>
    <col min="6558" max="6570" width="0" style="662" hidden="1"/>
    <col min="6571" max="6595" width="11.42578125" style="662" hidden="1"/>
    <col min="6596" max="6608" width="0" style="662" hidden="1"/>
    <col min="6609" max="6630" width="11.42578125" style="662" hidden="1"/>
    <col min="6631" max="6643" width="0" style="662" hidden="1"/>
    <col min="6644" max="6647" width="11.42578125" style="662" hidden="1"/>
    <col min="6648" max="6660" width="0" style="662" hidden="1"/>
    <col min="6661" max="6714" width="11.42578125" style="662" hidden="1"/>
    <col min="6715" max="6727" width="0" style="662" hidden="1"/>
    <col min="6728" max="6749" width="11.42578125" style="662" hidden="1"/>
    <col min="6750" max="6762" width="0" style="662" hidden="1"/>
    <col min="6763" max="6766" width="11.42578125" style="662" hidden="1"/>
    <col min="6767" max="6779" width="0" style="662" hidden="1"/>
    <col min="6780" max="6833" width="11.42578125" style="662" hidden="1"/>
    <col min="6834" max="6846" width="0" style="662" hidden="1"/>
    <col min="6847" max="6868" width="11.42578125" style="662" hidden="1"/>
    <col min="6869" max="6881" width="0" style="662" hidden="1"/>
    <col min="6882" max="6885" width="11.42578125" style="662" hidden="1"/>
    <col min="6886" max="6898" width="0" style="662" hidden="1"/>
    <col min="6899" max="6952" width="11.42578125" style="662" hidden="1"/>
    <col min="6953" max="6965" width="0" style="662" hidden="1"/>
    <col min="6966" max="6968" width="11.42578125" style="662" hidden="1"/>
    <col min="6969" max="6981" width="0" style="662" hidden="1"/>
    <col min="6982" max="7003" width="11.42578125" style="662" hidden="1"/>
    <col min="7004" max="7016" width="0" style="662" hidden="1"/>
    <col min="7017" max="7020" width="11.42578125" style="662" hidden="1"/>
    <col min="7021" max="7033" width="0" style="662" hidden="1"/>
    <col min="7034" max="7087" width="11.42578125" style="662" hidden="1"/>
    <col min="7088" max="7100" width="0" style="662" hidden="1"/>
    <col min="7101" max="7107" width="11.42578125" style="662" hidden="1"/>
    <col min="7108" max="7120" width="0" style="662" hidden="1"/>
    <col min="7121" max="7124" width="11.42578125" style="662" hidden="1"/>
    <col min="7125" max="7137" width="0" style="662" hidden="1"/>
    <col min="7138" max="7191" width="11.42578125" style="662" hidden="1"/>
    <col min="7192" max="7207" width="0" style="662" hidden="1"/>
    <col min="7208" max="7211" width="11.42578125" style="662" hidden="1"/>
    <col min="7212" max="7224" width="0" style="662" hidden="1"/>
    <col min="7225" max="7278" width="11.42578125" style="662" hidden="1"/>
    <col min="7279" max="7291" width="0" style="662" hidden="1"/>
    <col min="7292" max="7292" width="11.42578125" style="662" hidden="1"/>
    <col min="7293" max="7308" width="0" style="662" hidden="1"/>
    <col min="7309" max="7312" width="11.42578125" style="662" hidden="1"/>
    <col min="7313" max="7325" width="0" style="662" hidden="1"/>
    <col min="7326" max="7379" width="11.42578125" style="662" hidden="1"/>
    <col min="7380" max="7392" width="0" style="662" hidden="1"/>
    <col min="7393" max="7393" width="11.42578125" style="662" hidden="1"/>
    <col min="7394" max="7409" width="0" style="662" hidden="1"/>
    <col min="7410" max="7413" width="11.42578125" style="662" hidden="1"/>
    <col min="7414" max="7426" width="0" style="662" hidden="1"/>
    <col min="7427" max="7480" width="11.42578125" style="662" hidden="1"/>
    <col min="7481" max="7493" width="0" style="662" hidden="1"/>
    <col min="7494" max="7494" width="11.42578125" style="662" hidden="1"/>
    <col min="7495" max="7510" width="0" style="662" hidden="1"/>
    <col min="7511" max="7514" width="11.42578125" style="662" hidden="1"/>
    <col min="7515" max="7527" width="0" style="662" hidden="1"/>
    <col min="7528" max="7581" width="11.42578125" style="662" hidden="1"/>
    <col min="7582" max="7594" width="0" style="662" hidden="1"/>
    <col min="7595" max="7619" width="11.42578125" style="662" hidden="1"/>
    <col min="7620" max="7632" width="0" style="662" hidden="1"/>
    <col min="7633" max="7654" width="11.42578125" style="662" hidden="1"/>
    <col min="7655" max="7667" width="0" style="662" hidden="1"/>
    <col min="7668" max="7671" width="11.42578125" style="662" hidden="1"/>
    <col min="7672" max="7684" width="0" style="662" hidden="1"/>
    <col min="7685" max="7738" width="11.42578125" style="662" hidden="1"/>
    <col min="7739" max="7751" width="0" style="662" hidden="1"/>
    <col min="7752" max="7773" width="11.42578125" style="662" hidden="1"/>
    <col min="7774" max="7786" width="0" style="662" hidden="1"/>
    <col min="7787" max="7790" width="11.42578125" style="662" hidden="1"/>
    <col min="7791" max="7803" width="0" style="662" hidden="1"/>
    <col min="7804" max="7857" width="11.42578125" style="662" hidden="1"/>
    <col min="7858" max="7870" width="0" style="662" hidden="1"/>
    <col min="7871" max="7892" width="11.42578125" style="662" hidden="1"/>
    <col min="7893" max="7905" width="0" style="662" hidden="1"/>
    <col min="7906" max="7909" width="11.42578125" style="662" hidden="1"/>
    <col min="7910" max="7922" width="0" style="662" hidden="1"/>
    <col min="7923" max="7976" width="11.42578125" style="662" hidden="1"/>
    <col min="7977" max="7989" width="0" style="662" hidden="1"/>
    <col min="7990" max="7992" width="11.42578125" style="662" hidden="1"/>
    <col min="7993" max="8005" width="0" style="662" hidden="1"/>
    <col min="8006" max="8027" width="11.42578125" style="662" hidden="1"/>
    <col min="8028" max="8040" width="0" style="662" hidden="1"/>
    <col min="8041" max="8044" width="11.42578125" style="662" hidden="1"/>
    <col min="8045" max="8057" width="0" style="662" hidden="1"/>
    <col min="8058" max="8111" width="11.42578125" style="662" hidden="1"/>
    <col min="8112" max="8124" width="0" style="662" hidden="1"/>
    <col min="8125" max="8131" width="11.42578125" style="662" hidden="1"/>
    <col min="8132" max="8144" width="0" style="662" hidden="1"/>
    <col min="8145" max="8148" width="11.42578125" style="662" hidden="1"/>
    <col min="8149" max="8161" width="0" style="662" hidden="1"/>
    <col min="8162" max="8215" width="11.42578125" style="662" hidden="1"/>
    <col min="8216" max="8231" width="0" style="662" hidden="1"/>
    <col min="8232" max="8235" width="11.42578125" style="662" hidden="1"/>
    <col min="8236" max="8248" width="0" style="662" hidden="1"/>
    <col min="8249" max="8302" width="11.42578125" style="662" hidden="1"/>
    <col min="8303" max="8315" width="0" style="662" hidden="1"/>
    <col min="8316" max="8316" width="11.42578125" style="662" hidden="1"/>
    <col min="8317" max="8332" width="0" style="662" hidden="1"/>
    <col min="8333" max="8336" width="11.42578125" style="662" hidden="1"/>
    <col min="8337" max="8349" width="0" style="662" hidden="1"/>
    <col min="8350" max="8403" width="11.42578125" style="662" hidden="1"/>
    <col min="8404" max="8416" width="0" style="662" hidden="1"/>
    <col min="8417" max="8417" width="11.42578125" style="662" hidden="1"/>
    <col min="8418" max="8433" width="0" style="662" hidden="1"/>
    <col min="8434" max="8437" width="11.42578125" style="662" hidden="1"/>
    <col min="8438" max="8450" width="0" style="662" hidden="1"/>
    <col min="8451" max="8504" width="11.42578125" style="662" hidden="1"/>
    <col min="8505" max="8517" width="0" style="662" hidden="1"/>
    <col min="8518" max="8518" width="11.42578125" style="662" hidden="1"/>
    <col min="8519" max="8534" width="0" style="662" hidden="1"/>
    <col min="8535" max="8538" width="11.42578125" style="662" hidden="1"/>
    <col min="8539" max="8551" width="0" style="662" hidden="1"/>
    <col min="8552" max="8605" width="11.42578125" style="662" hidden="1"/>
    <col min="8606" max="8618" width="0" style="662" hidden="1"/>
    <col min="8619" max="8643" width="11.42578125" style="662" hidden="1"/>
    <col min="8644" max="8656" width="0" style="662" hidden="1"/>
    <col min="8657" max="8678" width="11.42578125" style="662" hidden="1"/>
    <col min="8679" max="8691" width="0" style="662" hidden="1"/>
    <col min="8692" max="8695" width="11.42578125" style="662" hidden="1"/>
    <col min="8696" max="8708" width="0" style="662" hidden="1"/>
    <col min="8709" max="8762" width="11.42578125" style="662" hidden="1"/>
    <col min="8763" max="8775" width="0" style="662" hidden="1"/>
    <col min="8776" max="8797" width="11.42578125" style="662" hidden="1"/>
    <col min="8798" max="8810" width="0" style="662" hidden="1"/>
    <col min="8811" max="8814" width="11.42578125" style="662" hidden="1"/>
    <col min="8815" max="8827" width="0" style="662" hidden="1"/>
    <col min="8828" max="8881" width="11.42578125" style="662" hidden="1"/>
    <col min="8882" max="8894" width="0" style="662" hidden="1"/>
    <col min="8895" max="8916" width="11.42578125" style="662" hidden="1"/>
    <col min="8917" max="8929" width="0" style="662" hidden="1"/>
    <col min="8930" max="8933" width="11.42578125" style="662" hidden="1"/>
    <col min="8934" max="8946" width="0" style="662" hidden="1"/>
    <col min="8947" max="9000" width="11.42578125" style="662" hidden="1"/>
    <col min="9001" max="9013" width="0" style="662" hidden="1"/>
    <col min="9014" max="9016" width="11.42578125" style="662" hidden="1"/>
    <col min="9017" max="9029" width="0" style="662" hidden="1"/>
    <col min="9030" max="9051" width="11.42578125" style="662" hidden="1"/>
    <col min="9052" max="9064" width="0" style="662" hidden="1"/>
    <col min="9065" max="9068" width="11.42578125" style="662" hidden="1"/>
    <col min="9069" max="9081" width="0" style="662" hidden="1"/>
    <col min="9082" max="9135" width="11.42578125" style="662" hidden="1"/>
    <col min="9136" max="9148" width="0" style="662" hidden="1"/>
    <col min="9149" max="9155" width="11.42578125" style="662" hidden="1"/>
    <col min="9156" max="9168" width="0" style="662" hidden="1"/>
    <col min="9169" max="9172" width="11.42578125" style="662" hidden="1"/>
    <col min="9173" max="9185" width="0" style="662" hidden="1"/>
    <col min="9186" max="9239" width="11.42578125" style="662" hidden="1"/>
    <col min="9240" max="9255" width="0" style="662" hidden="1"/>
    <col min="9256" max="9259" width="11.42578125" style="662" hidden="1"/>
    <col min="9260" max="9272" width="0" style="662" hidden="1"/>
    <col min="9273" max="9326" width="11.42578125" style="662" hidden="1"/>
    <col min="9327" max="9339" width="0" style="662" hidden="1"/>
    <col min="9340" max="9340" width="11.42578125" style="662" hidden="1"/>
    <col min="9341" max="9356" width="0" style="662" hidden="1"/>
    <col min="9357" max="9360" width="11.42578125" style="662" hidden="1"/>
    <col min="9361" max="9373" width="0" style="662" hidden="1"/>
    <col min="9374" max="9427" width="11.42578125" style="662" hidden="1"/>
    <col min="9428" max="9440" width="0" style="662" hidden="1"/>
    <col min="9441" max="9441" width="11.42578125" style="662" hidden="1"/>
    <col min="9442" max="9457" width="0" style="662" hidden="1"/>
    <col min="9458" max="9461" width="11.42578125" style="662" hidden="1"/>
    <col min="9462" max="9474" width="0" style="662" hidden="1"/>
    <col min="9475" max="9528" width="11.42578125" style="662" hidden="1"/>
    <col min="9529" max="9541" width="0" style="662" hidden="1"/>
    <col min="9542" max="9542" width="11.42578125" style="662" hidden="1"/>
    <col min="9543" max="9558" width="0" style="662" hidden="1"/>
    <col min="9559" max="9562" width="11.42578125" style="662" hidden="1"/>
    <col min="9563" max="9575" width="0" style="662" hidden="1"/>
    <col min="9576" max="9629" width="11.42578125" style="662" hidden="1"/>
    <col min="9630" max="9642" width="0" style="662" hidden="1"/>
    <col min="9643" max="9667" width="11.42578125" style="662" hidden="1"/>
    <col min="9668" max="9680" width="0" style="662" hidden="1"/>
    <col min="9681" max="9702" width="11.42578125" style="662" hidden="1"/>
    <col min="9703" max="9715" width="0" style="662" hidden="1"/>
    <col min="9716" max="9719" width="11.42578125" style="662" hidden="1"/>
    <col min="9720" max="9732" width="0" style="662" hidden="1"/>
    <col min="9733" max="9786" width="11.42578125" style="662" hidden="1"/>
    <col min="9787" max="9799" width="0" style="662" hidden="1"/>
    <col min="9800" max="9821" width="11.42578125" style="662" hidden="1"/>
    <col min="9822" max="9834" width="0" style="662" hidden="1"/>
    <col min="9835" max="9838" width="11.42578125" style="662" hidden="1"/>
    <col min="9839" max="9851" width="0" style="662" hidden="1"/>
    <col min="9852" max="9905" width="11.42578125" style="662" hidden="1"/>
    <col min="9906" max="9918" width="0" style="662" hidden="1"/>
    <col min="9919" max="9940" width="11.42578125" style="662" hidden="1"/>
    <col min="9941" max="9953" width="0" style="662" hidden="1"/>
    <col min="9954" max="9957" width="11.42578125" style="662" hidden="1"/>
    <col min="9958" max="9970" width="0" style="662" hidden="1"/>
    <col min="9971" max="10024" width="11.42578125" style="662" hidden="1"/>
    <col min="10025" max="10037" width="0" style="662" hidden="1"/>
    <col min="10038" max="10040" width="11.42578125" style="662" hidden="1"/>
    <col min="10041" max="10053" width="0" style="662" hidden="1"/>
    <col min="10054" max="10075" width="11.42578125" style="662" hidden="1"/>
    <col min="10076" max="10088" width="0" style="662" hidden="1"/>
    <col min="10089" max="10092" width="11.42578125" style="662" hidden="1"/>
    <col min="10093" max="10105" width="0" style="662" hidden="1"/>
    <col min="10106" max="10159" width="11.42578125" style="662" hidden="1"/>
    <col min="10160" max="10172" width="0" style="662" hidden="1"/>
    <col min="10173" max="10179" width="11.42578125" style="662" hidden="1"/>
    <col min="10180" max="10192" width="0" style="662" hidden="1"/>
    <col min="10193" max="10196" width="11.42578125" style="662" hidden="1"/>
    <col min="10197" max="10209" width="0" style="662" hidden="1"/>
    <col min="10210" max="10263" width="11.42578125" style="662" hidden="1"/>
    <col min="10264" max="10279" width="0" style="662" hidden="1"/>
    <col min="10280" max="10283" width="11.42578125" style="662" hidden="1"/>
    <col min="10284" max="10296" width="0" style="662" hidden="1"/>
    <col min="10297" max="10350" width="11.42578125" style="662" hidden="1"/>
    <col min="10351" max="10363" width="0" style="662" hidden="1"/>
    <col min="10364" max="10364" width="11.42578125" style="662" hidden="1"/>
    <col min="10365" max="10380" width="0" style="662" hidden="1"/>
    <col min="10381" max="10384" width="11.42578125" style="662" hidden="1"/>
    <col min="10385" max="10397" width="0" style="662" hidden="1"/>
    <col min="10398" max="10451" width="11.42578125" style="662" hidden="1"/>
    <col min="10452" max="10464" width="0" style="662" hidden="1"/>
    <col min="10465" max="10465" width="11.42578125" style="662" hidden="1"/>
    <col min="10466" max="10481" width="0" style="662" hidden="1"/>
    <col min="10482" max="10485" width="11.42578125" style="662" hidden="1"/>
    <col min="10486" max="10498" width="0" style="662" hidden="1"/>
    <col min="10499" max="10552" width="11.42578125" style="662" hidden="1"/>
    <col min="10553" max="10565" width="0" style="662" hidden="1"/>
    <col min="10566" max="10566" width="11.42578125" style="662" hidden="1"/>
    <col min="10567" max="10582" width="0" style="662" hidden="1"/>
    <col min="10583" max="10586" width="11.42578125" style="662" hidden="1"/>
    <col min="10587" max="10599" width="0" style="662" hidden="1"/>
    <col min="10600" max="10653" width="11.42578125" style="662" hidden="1"/>
    <col min="10654" max="10666" width="0" style="662" hidden="1"/>
    <col min="10667" max="10691" width="11.42578125" style="662" hidden="1"/>
    <col min="10692" max="10704" width="0" style="662" hidden="1"/>
    <col min="10705" max="10726" width="11.42578125" style="662" hidden="1"/>
    <col min="10727" max="10739" width="0" style="662" hidden="1"/>
    <col min="10740" max="10743" width="11.42578125" style="662" hidden="1"/>
    <col min="10744" max="10756" width="0" style="662" hidden="1"/>
    <col min="10757" max="10810" width="11.42578125" style="662" hidden="1"/>
    <col min="10811" max="10823" width="0" style="662" hidden="1"/>
    <col min="10824" max="10845" width="11.42578125" style="662" hidden="1"/>
    <col min="10846" max="10858" width="0" style="662" hidden="1"/>
    <col min="10859" max="10862" width="11.42578125" style="662" hidden="1"/>
    <col min="10863" max="10875" width="0" style="662" hidden="1"/>
    <col min="10876" max="10929" width="11.42578125" style="662" hidden="1"/>
    <col min="10930" max="10942" width="0" style="662" hidden="1"/>
    <col min="10943" max="10964" width="11.42578125" style="662" hidden="1"/>
    <col min="10965" max="10977" width="0" style="662" hidden="1"/>
    <col min="10978" max="10981" width="11.42578125" style="662" hidden="1"/>
    <col min="10982" max="10994" width="0" style="662" hidden="1"/>
    <col min="10995" max="11048" width="11.42578125" style="662" hidden="1"/>
    <col min="11049" max="11061" width="0" style="662" hidden="1"/>
    <col min="11062" max="11064" width="11.42578125" style="662" hidden="1"/>
    <col min="11065" max="11077" width="0" style="662" hidden="1"/>
    <col min="11078" max="11099" width="11.42578125" style="662" hidden="1"/>
    <col min="11100" max="11112" width="0" style="662" hidden="1"/>
    <col min="11113" max="11116" width="11.42578125" style="662" hidden="1"/>
    <col min="11117" max="11129" width="0" style="662" hidden="1"/>
    <col min="11130" max="11183" width="11.42578125" style="662" hidden="1"/>
    <col min="11184" max="11196" width="0" style="662" hidden="1"/>
    <col min="11197" max="11203" width="11.42578125" style="662" hidden="1"/>
    <col min="11204" max="11216" width="0" style="662" hidden="1"/>
    <col min="11217" max="11220" width="11.42578125" style="662" hidden="1"/>
    <col min="11221" max="11233" width="0" style="662" hidden="1"/>
    <col min="11234" max="11287" width="11.42578125" style="662" hidden="1"/>
    <col min="11288" max="11303" width="0" style="662" hidden="1"/>
    <col min="11304" max="11307" width="11.42578125" style="662" hidden="1"/>
    <col min="11308" max="11320" width="0" style="662" hidden="1"/>
    <col min="11321" max="11374" width="11.42578125" style="662" hidden="1"/>
    <col min="11375" max="11387" width="0" style="662" hidden="1"/>
    <col min="11388" max="11388" width="11.42578125" style="662" hidden="1"/>
    <col min="11389" max="11404" width="0" style="662" hidden="1"/>
    <col min="11405" max="11408" width="11.42578125" style="662" hidden="1"/>
    <col min="11409" max="11421" width="0" style="662" hidden="1"/>
    <col min="11422" max="11475" width="11.42578125" style="662" hidden="1"/>
    <col min="11476" max="11488" width="0" style="662" hidden="1"/>
    <col min="11489" max="11489" width="11.42578125" style="662" hidden="1"/>
    <col min="11490" max="11505" width="0" style="662" hidden="1"/>
    <col min="11506" max="11509" width="11.42578125" style="662" hidden="1"/>
    <col min="11510" max="11522" width="0" style="662" hidden="1"/>
    <col min="11523" max="11576" width="11.42578125" style="662" hidden="1"/>
    <col min="11577" max="11589" width="0" style="662" hidden="1"/>
    <col min="11590" max="11590" width="11.42578125" style="662" hidden="1"/>
    <col min="11591" max="11606" width="0" style="662" hidden="1"/>
    <col min="11607" max="11610" width="11.42578125" style="662" hidden="1"/>
    <col min="11611" max="11623" width="0" style="662" hidden="1"/>
    <col min="11624" max="11677" width="11.42578125" style="662" hidden="1"/>
    <col min="11678" max="11690" width="0" style="662" hidden="1"/>
    <col min="11691" max="11715" width="11.42578125" style="662" hidden="1"/>
    <col min="11716" max="11728" width="0" style="662" hidden="1"/>
    <col min="11729" max="11750" width="11.42578125" style="662" hidden="1"/>
    <col min="11751" max="11763" width="0" style="662" hidden="1"/>
    <col min="11764" max="11767" width="11.42578125" style="662" hidden="1"/>
    <col min="11768" max="11780" width="0" style="662" hidden="1"/>
    <col min="11781" max="11834" width="11.42578125" style="662" hidden="1"/>
    <col min="11835" max="11847" width="0" style="662" hidden="1"/>
    <col min="11848" max="11869" width="11.42578125" style="662" hidden="1"/>
    <col min="11870" max="11882" width="0" style="662" hidden="1"/>
    <col min="11883" max="11886" width="11.42578125" style="662" hidden="1"/>
    <col min="11887" max="11899" width="0" style="662" hidden="1"/>
    <col min="11900" max="11953" width="11.42578125" style="662" hidden="1"/>
    <col min="11954" max="11966" width="0" style="662" hidden="1"/>
    <col min="11967" max="11988" width="11.42578125" style="662" hidden="1"/>
    <col min="11989" max="12001" width="0" style="662" hidden="1"/>
    <col min="12002" max="12005" width="11.42578125" style="662" hidden="1"/>
    <col min="12006" max="12018" width="0" style="662" hidden="1"/>
    <col min="12019" max="12072" width="11.42578125" style="662" hidden="1"/>
    <col min="12073" max="12085" width="0" style="662" hidden="1"/>
    <col min="12086" max="12088" width="11.42578125" style="662" hidden="1"/>
    <col min="12089" max="12101" width="0" style="662" hidden="1"/>
    <col min="12102" max="12123" width="11.42578125" style="662" hidden="1"/>
    <col min="12124" max="12136" width="0" style="662" hidden="1"/>
    <col min="12137" max="12140" width="11.42578125" style="662" hidden="1"/>
    <col min="12141" max="12153" width="0" style="662" hidden="1"/>
    <col min="12154" max="12207" width="11.42578125" style="662" hidden="1"/>
    <col min="12208" max="12220" width="0" style="662" hidden="1"/>
    <col min="12221" max="12227" width="11.42578125" style="662" hidden="1"/>
    <col min="12228" max="12240" width="0" style="662" hidden="1"/>
    <col min="12241" max="12244" width="11.42578125" style="662" hidden="1"/>
    <col min="12245" max="12257" width="0" style="662" hidden="1"/>
    <col min="12258" max="12311" width="11.42578125" style="662" hidden="1"/>
    <col min="12312" max="12327" width="0" style="662" hidden="1"/>
    <col min="12328" max="12331" width="11.42578125" style="662" hidden="1"/>
    <col min="12332" max="12344" width="0" style="662" hidden="1"/>
    <col min="12345" max="12398" width="11.42578125" style="662" hidden="1"/>
    <col min="12399" max="12411" width="0" style="662" hidden="1"/>
    <col min="12412" max="12412" width="11.42578125" style="662" hidden="1"/>
    <col min="12413" max="12428" width="0" style="662" hidden="1"/>
    <col min="12429" max="12432" width="11.42578125" style="662" hidden="1"/>
    <col min="12433" max="12445" width="0" style="662" hidden="1"/>
    <col min="12446" max="12499" width="11.42578125" style="662" hidden="1"/>
    <col min="12500" max="12512" width="0" style="662" hidden="1"/>
    <col min="12513" max="12513" width="11.42578125" style="662" hidden="1"/>
    <col min="12514" max="12529" width="0" style="662" hidden="1"/>
    <col min="12530" max="12533" width="11.42578125" style="662" hidden="1"/>
    <col min="12534" max="12546" width="0" style="662" hidden="1"/>
    <col min="12547" max="12600" width="11.42578125" style="662" hidden="1"/>
    <col min="12601" max="12613" width="0" style="662" hidden="1"/>
    <col min="12614" max="12614" width="11.42578125" style="662" hidden="1"/>
    <col min="12615" max="12630" width="0" style="662" hidden="1"/>
    <col min="12631" max="12634" width="11.42578125" style="662" hidden="1"/>
    <col min="12635" max="12647" width="0" style="662" hidden="1"/>
    <col min="12648" max="12701" width="11.42578125" style="662" hidden="1"/>
    <col min="12702" max="12714" width="0" style="662" hidden="1"/>
    <col min="12715" max="12739" width="11.42578125" style="662" hidden="1"/>
    <col min="12740" max="12752" width="0" style="662" hidden="1"/>
    <col min="12753" max="12774" width="11.42578125" style="662" hidden="1"/>
    <col min="12775" max="12787" width="0" style="662" hidden="1"/>
    <col min="12788" max="12791" width="11.42578125" style="662" hidden="1"/>
    <col min="12792" max="12804" width="0" style="662" hidden="1"/>
    <col min="12805" max="12858" width="11.42578125" style="662" hidden="1"/>
    <col min="12859" max="12871" width="0" style="662" hidden="1"/>
    <col min="12872" max="12893" width="11.42578125" style="662" hidden="1"/>
    <col min="12894" max="12906" width="0" style="662" hidden="1"/>
    <col min="12907" max="12910" width="11.42578125" style="662" hidden="1"/>
    <col min="12911" max="12923" width="0" style="662" hidden="1"/>
    <col min="12924" max="12977" width="11.42578125" style="662" hidden="1"/>
    <col min="12978" max="12990" width="0" style="662" hidden="1"/>
    <col min="12991" max="13012" width="11.42578125" style="662" hidden="1"/>
    <col min="13013" max="13025" width="0" style="662" hidden="1"/>
    <col min="13026" max="13029" width="11.42578125" style="662" hidden="1"/>
    <col min="13030" max="13042" width="0" style="662" hidden="1"/>
    <col min="13043" max="13096" width="11.42578125" style="662" hidden="1"/>
    <col min="13097" max="13109" width="0" style="662" hidden="1"/>
    <col min="13110" max="13112" width="11.42578125" style="662" hidden="1"/>
    <col min="13113" max="13125" width="0" style="662" hidden="1"/>
    <col min="13126" max="13147" width="11.42578125" style="662" hidden="1"/>
    <col min="13148" max="13160" width="0" style="662" hidden="1"/>
    <col min="13161" max="13164" width="11.42578125" style="662" hidden="1"/>
    <col min="13165" max="13177" width="0" style="662" hidden="1"/>
    <col min="13178" max="13231" width="11.42578125" style="662" hidden="1"/>
    <col min="13232" max="13244" width="0" style="662" hidden="1"/>
    <col min="13245" max="13251" width="11.42578125" style="662" hidden="1"/>
    <col min="13252" max="13264" width="0" style="662" hidden="1"/>
    <col min="13265" max="13268" width="11.42578125" style="662" hidden="1"/>
    <col min="13269" max="13281" width="0" style="662" hidden="1"/>
    <col min="13282" max="13335" width="11.42578125" style="662" hidden="1"/>
    <col min="13336" max="13351" width="0" style="662" hidden="1"/>
    <col min="13352" max="13355" width="11.42578125" style="662" hidden="1"/>
    <col min="13356" max="13368" width="0" style="662" hidden="1"/>
    <col min="13369" max="13422" width="11.42578125" style="662" hidden="1"/>
    <col min="13423" max="13435" width="0" style="662" hidden="1"/>
    <col min="13436" max="13436" width="11.42578125" style="662" hidden="1"/>
    <col min="13437" max="13452" width="0" style="662" hidden="1"/>
    <col min="13453" max="13456" width="11.42578125" style="662" hidden="1"/>
    <col min="13457" max="13469" width="0" style="662" hidden="1"/>
    <col min="13470" max="13523" width="11.42578125" style="662" hidden="1"/>
    <col min="13524" max="13536" width="0" style="662" hidden="1"/>
    <col min="13537" max="13537" width="11.42578125" style="662" hidden="1"/>
    <col min="13538" max="13553" width="0" style="662" hidden="1"/>
    <col min="13554" max="13557" width="11.42578125" style="662" hidden="1"/>
    <col min="13558" max="13570" width="0" style="662" hidden="1"/>
    <col min="13571" max="13624" width="11.42578125" style="662" hidden="1"/>
    <col min="13625" max="13637" width="0" style="662" hidden="1"/>
    <col min="13638" max="13638" width="11.42578125" style="662" hidden="1"/>
    <col min="13639" max="13654" width="0" style="662" hidden="1"/>
    <col min="13655" max="13658" width="11.42578125" style="662" hidden="1"/>
    <col min="13659" max="13671" width="0" style="662" hidden="1"/>
    <col min="13672" max="13725" width="11.42578125" style="662" hidden="1"/>
    <col min="13726" max="13738" width="0" style="662" hidden="1"/>
    <col min="13739" max="13763" width="11.42578125" style="662" hidden="1"/>
    <col min="13764" max="13776" width="0" style="662" hidden="1"/>
    <col min="13777" max="13798" width="11.42578125" style="662" hidden="1"/>
    <col min="13799" max="13811" width="0" style="662" hidden="1"/>
    <col min="13812" max="13815" width="11.42578125" style="662" hidden="1"/>
    <col min="13816" max="13828" width="0" style="662" hidden="1"/>
    <col min="13829" max="13882" width="11.42578125" style="662" hidden="1"/>
    <col min="13883" max="13895" width="0" style="662" hidden="1"/>
    <col min="13896" max="13917" width="11.42578125" style="662" hidden="1"/>
    <col min="13918" max="13930" width="0" style="662" hidden="1"/>
    <col min="13931" max="13934" width="11.42578125" style="662" hidden="1"/>
    <col min="13935" max="13947" width="0" style="662" hidden="1"/>
    <col min="13948" max="14001" width="11.42578125" style="662" hidden="1"/>
    <col min="14002" max="14014" width="0" style="662" hidden="1"/>
    <col min="14015" max="14036" width="11.42578125" style="662" hidden="1"/>
    <col min="14037" max="14049" width="0" style="662" hidden="1"/>
    <col min="14050" max="14053" width="11.42578125" style="662" hidden="1"/>
    <col min="14054" max="14066" width="0" style="662" hidden="1"/>
    <col min="14067" max="14120" width="11.42578125" style="662" hidden="1"/>
    <col min="14121" max="14133" width="0" style="662" hidden="1"/>
    <col min="14134" max="14136" width="11.42578125" style="662" hidden="1"/>
    <col min="14137" max="14149" width="0" style="662" hidden="1"/>
    <col min="14150" max="14171" width="11.42578125" style="662" hidden="1"/>
    <col min="14172" max="14184" width="0" style="662" hidden="1"/>
    <col min="14185" max="14188" width="11.42578125" style="662" hidden="1"/>
    <col min="14189" max="14201" width="0" style="662" hidden="1"/>
    <col min="14202" max="14255" width="11.42578125" style="662" hidden="1"/>
    <col min="14256" max="14268" width="0" style="662" hidden="1"/>
    <col min="14269" max="14275" width="11.42578125" style="662" hidden="1"/>
    <col min="14276" max="14288" width="0" style="662" hidden="1"/>
    <col min="14289" max="14292" width="11.42578125" style="662" hidden="1"/>
    <col min="14293" max="14305" width="0" style="662" hidden="1"/>
    <col min="14306" max="14359" width="11.42578125" style="662" hidden="1"/>
    <col min="14360" max="14375" width="0" style="662" hidden="1"/>
    <col min="14376" max="14379" width="11.42578125" style="662" hidden="1"/>
    <col min="14380" max="14392" width="0" style="662" hidden="1"/>
    <col min="14393" max="14446" width="11.42578125" style="662" hidden="1"/>
    <col min="14447" max="14459" width="0" style="662" hidden="1"/>
    <col min="14460" max="14460" width="11.42578125" style="662" hidden="1"/>
    <col min="14461" max="14476" width="0" style="662" hidden="1"/>
    <col min="14477" max="14480" width="11.42578125" style="662" hidden="1"/>
    <col min="14481" max="14493" width="0" style="662" hidden="1"/>
    <col min="14494" max="14547" width="11.42578125" style="662" hidden="1"/>
    <col min="14548" max="14560" width="0" style="662" hidden="1"/>
    <col min="14561" max="14561" width="11.42578125" style="662" hidden="1"/>
    <col min="14562" max="14577" width="0" style="662" hidden="1"/>
    <col min="14578" max="14581" width="11.42578125" style="662" hidden="1"/>
    <col min="14582" max="14594" width="0" style="662" hidden="1"/>
    <col min="14595" max="14648" width="11.42578125" style="662" hidden="1"/>
    <col min="14649" max="14661" width="0" style="662" hidden="1"/>
    <col min="14662" max="14662" width="11.42578125" style="662" hidden="1"/>
    <col min="14663" max="14678" width="0" style="662" hidden="1"/>
    <col min="14679" max="14682" width="11.42578125" style="662" hidden="1"/>
    <col min="14683" max="14695" width="0" style="662" hidden="1"/>
    <col min="14696" max="14749" width="11.42578125" style="662" hidden="1"/>
    <col min="14750" max="14762" width="0" style="662" hidden="1"/>
    <col min="14763" max="14787" width="11.42578125" style="662" hidden="1"/>
    <col min="14788" max="14800" width="0" style="662" hidden="1"/>
    <col min="14801" max="14822" width="11.42578125" style="662" hidden="1"/>
    <col min="14823" max="14835" width="0" style="662" hidden="1"/>
    <col min="14836" max="14839" width="11.42578125" style="662" hidden="1"/>
    <col min="14840" max="14852" width="0" style="662" hidden="1"/>
    <col min="14853" max="14906" width="11.42578125" style="662" hidden="1"/>
    <col min="14907" max="14919" width="0" style="662" hidden="1"/>
    <col min="14920" max="14941" width="11.42578125" style="662" hidden="1"/>
    <col min="14942" max="14954" width="0" style="662" hidden="1"/>
    <col min="14955" max="14958" width="11.42578125" style="662" hidden="1"/>
    <col min="14959" max="14971" width="0" style="662" hidden="1"/>
    <col min="14972" max="15025" width="11.42578125" style="662" hidden="1"/>
    <col min="15026" max="15038" width="0" style="662" hidden="1"/>
    <col min="15039" max="15060" width="11.42578125" style="662" hidden="1"/>
    <col min="15061" max="15073" width="0" style="662" hidden="1"/>
    <col min="15074" max="15077" width="11.42578125" style="662" hidden="1"/>
    <col min="15078" max="15090" width="0" style="662" hidden="1"/>
    <col min="15091" max="15144" width="11.42578125" style="662" hidden="1"/>
    <col min="15145" max="15157" width="0" style="662" hidden="1"/>
    <col min="15158" max="15160" width="11.42578125" style="662" hidden="1"/>
    <col min="15161" max="15173" width="0" style="662" hidden="1"/>
    <col min="15174" max="15195" width="11.42578125" style="662" hidden="1"/>
    <col min="15196" max="15208" width="0" style="662" hidden="1"/>
    <col min="15209" max="15212" width="11.42578125" style="662" hidden="1"/>
    <col min="15213" max="15225" width="0" style="662" hidden="1"/>
    <col min="15226" max="15279" width="11.42578125" style="662" hidden="1"/>
    <col min="15280" max="15292" width="0" style="662" hidden="1"/>
    <col min="15293" max="15299" width="11.42578125" style="662" hidden="1"/>
    <col min="15300" max="15312" width="0" style="662" hidden="1"/>
    <col min="15313" max="15316" width="11.42578125" style="662" hidden="1"/>
    <col min="15317" max="15329" width="0" style="662" hidden="1"/>
    <col min="15330" max="15383" width="11.42578125" style="662" hidden="1"/>
    <col min="15384" max="15399" width="0" style="662" hidden="1"/>
    <col min="15400" max="15403" width="11.42578125" style="662" hidden="1"/>
    <col min="15404" max="15416" width="0" style="662" hidden="1"/>
    <col min="15417" max="15470" width="11.42578125" style="662" hidden="1"/>
    <col min="15471" max="15483" width="0" style="662" hidden="1"/>
    <col min="15484" max="15484" width="11.42578125" style="662" hidden="1"/>
    <col min="15485" max="15500" width="0" style="662" hidden="1"/>
    <col min="15501" max="15504" width="11.42578125" style="662" hidden="1"/>
    <col min="15505" max="15517" width="0" style="662" hidden="1"/>
    <col min="15518" max="15571" width="11.42578125" style="662" hidden="1"/>
    <col min="15572" max="15584" width="0" style="662" hidden="1"/>
    <col min="15585" max="15585" width="11.42578125" style="662" hidden="1"/>
    <col min="15586" max="15601" width="0" style="662" hidden="1"/>
    <col min="15602" max="15605" width="11.42578125" style="662" hidden="1"/>
    <col min="15606" max="15618" width="0" style="662" hidden="1"/>
    <col min="15619" max="15672" width="11.42578125" style="662" hidden="1"/>
    <col min="15673" max="15685" width="0" style="662" hidden="1"/>
    <col min="15686" max="15686" width="11.42578125" style="662" hidden="1"/>
    <col min="15687" max="15702" width="0" style="662" hidden="1"/>
    <col min="15703" max="15706" width="11.42578125" style="662" hidden="1"/>
    <col min="15707" max="15719" width="0" style="662" hidden="1"/>
    <col min="15720" max="15773" width="11.42578125" style="662" hidden="1"/>
    <col min="15774" max="15793" width="0" style="662" hidden="1"/>
    <col min="15794" max="15797" width="11.42578125" style="662" hidden="1"/>
    <col min="15798" max="15810" width="0" style="662" hidden="1"/>
    <col min="15811" max="15864" width="11.42578125" style="662" hidden="1"/>
    <col min="15865" max="15877" width="0" style="662" hidden="1"/>
    <col min="15878" max="15878" width="11.42578125" style="662" hidden="1"/>
    <col min="15879" max="15891" width="0" style="662" hidden="1"/>
    <col min="15892" max="15922" width="11.42578125" style="662" hidden="1"/>
    <col min="15923" max="15935" width="0" style="662" hidden="1"/>
    <col min="15936" max="15936" width="11.42578125" style="662" hidden="1"/>
    <col min="15937" max="15952" width="0" style="662" hidden="1"/>
    <col min="15953" max="15956" width="11.42578125" style="662" hidden="1"/>
    <col min="15957" max="15969" width="0" style="662" hidden="1"/>
    <col min="15970" max="16023" width="11.42578125" style="662" hidden="1"/>
    <col min="16024" max="16043" width="0" style="662" hidden="1"/>
    <col min="16044" max="16047" width="11.42578125" style="662" hidden="1"/>
    <col min="16048" max="16060" width="0" style="662" hidden="1"/>
    <col min="16061" max="16114" width="11.42578125" style="662" hidden="1"/>
    <col min="16115" max="16127" width="0" style="662" hidden="1"/>
    <col min="16128" max="16128" width="11.42578125" style="662" hidden="1"/>
    <col min="16129" max="16141" width="0" style="662" hidden="1"/>
    <col min="16142" max="16384" width="11.42578125" style="662" hidden="1"/>
  </cols>
  <sheetData>
    <row r="1" spans="2:13" s="263" customFormat="1" ht="12">
      <c r="B1" s="264"/>
      <c r="C1" s="265"/>
      <c r="D1" s="462"/>
      <c r="E1" s="462"/>
      <c r="F1" s="462"/>
      <c r="G1" s="462"/>
      <c r="H1" s="462"/>
      <c r="I1" s="462"/>
      <c r="J1" s="462"/>
      <c r="K1" s="265"/>
      <c r="L1" s="265"/>
      <c r="M1" s="262"/>
    </row>
    <row r="2" spans="2:13" s="263" customFormat="1" ht="26.25">
      <c r="B2" s="463" t="s">
        <v>1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262"/>
    </row>
    <row r="3" spans="2:13" s="263" customFormat="1" ht="18">
      <c r="B3" s="464" t="s">
        <v>342</v>
      </c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262"/>
    </row>
    <row r="4" spans="2:13" s="263" customFormat="1" ht="18">
      <c r="B4" s="465" t="s">
        <v>2</v>
      </c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262"/>
    </row>
    <row r="5" spans="2:13" s="263" customFormat="1" ht="15.75">
      <c r="B5" s="2"/>
      <c r="C5" s="266" t="s">
        <v>3</v>
      </c>
      <c r="D5" s="466" t="s">
        <v>341</v>
      </c>
      <c r="E5" s="466"/>
      <c r="F5" s="466"/>
      <c r="G5" s="466"/>
      <c r="H5" s="466"/>
      <c r="I5" s="466"/>
      <c r="J5" s="466"/>
      <c r="K5" s="466"/>
      <c r="L5" s="262"/>
      <c r="M5" s="262"/>
    </row>
    <row r="6" spans="2:13" s="263" customFormat="1" ht="12.75">
      <c r="B6" s="1"/>
      <c r="C6" s="1"/>
      <c r="D6" s="1"/>
      <c r="E6" s="443"/>
      <c r="F6" s="1"/>
      <c r="G6" s="267"/>
      <c r="H6" s="1"/>
      <c r="I6" s="1"/>
      <c r="J6" s="1"/>
      <c r="K6" s="1"/>
      <c r="L6" s="264"/>
      <c r="M6" s="262"/>
    </row>
    <row r="7" spans="2:13" s="263" customFormat="1" ht="12.75">
      <c r="B7" s="1"/>
      <c r="C7" s="1"/>
      <c r="D7" s="1"/>
      <c r="E7" s="443"/>
      <c r="F7" s="1"/>
      <c r="G7" s="267"/>
      <c r="H7" s="1"/>
      <c r="I7" s="1"/>
      <c r="J7" s="1"/>
      <c r="K7" s="1"/>
      <c r="L7" s="262"/>
      <c r="M7" s="262"/>
    </row>
    <row r="8" spans="2:13" s="271" customFormat="1" ht="12.75">
      <c r="B8" s="467"/>
      <c r="C8" s="469" t="s">
        <v>5</v>
      </c>
      <c r="D8" s="469"/>
      <c r="E8" s="268" t="s">
        <v>6</v>
      </c>
      <c r="F8" s="268"/>
      <c r="G8" s="471"/>
      <c r="H8" s="469" t="s">
        <v>5</v>
      </c>
      <c r="I8" s="469"/>
      <c r="J8" s="268" t="s">
        <v>6</v>
      </c>
      <c r="K8" s="268"/>
      <c r="L8" s="269"/>
      <c r="M8" s="270"/>
    </row>
    <row r="9" spans="2:13" s="271" customFormat="1" ht="12.75">
      <c r="B9" s="468"/>
      <c r="C9" s="470"/>
      <c r="D9" s="470"/>
      <c r="E9" s="272">
        <v>2020</v>
      </c>
      <c r="F9" s="272">
        <v>2019</v>
      </c>
      <c r="G9" s="472"/>
      <c r="H9" s="470"/>
      <c r="I9" s="470"/>
      <c r="J9" s="272">
        <v>2020</v>
      </c>
      <c r="K9" s="272">
        <v>2019</v>
      </c>
      <c r="L9" s="273"/>
      <c r="M9" s="270"/>
    </row>
    <row r="10" spans="2:13" s="263" customFormat="1" ht="12.75">
      <c r="B10" s="3"/>
      <c r="C10" s="1"/>
      <c r="D10" s="1"/>
      <c r="E10" s="443"/>
      <c r="F10" s="1"/>
      <c r="G10" s="267"/>
      <c r="H10" s="1"/>
      <c r="I10" s="1"/>
      <c r="J10" s="1"/>
      <c r="K10" s="1"/>
      <c r="L10" s="274"/>
      <c r="M10" s="262"/>
    </row>
    <row r="11" spans="2:13" s="263" customFormat="1" ht="15.75">
      <c r="B11" s="275"/>
      <c r="C11" s="473" t="s">
        <v>7</v>
      </c>
      <c r="D11" s="473"/>
      <c r="E11" s="276"/>
      <c r="F11" s="198"/>
      <c r="G11" s="277"/>
      <c r="H11" s="473" t="s">
        <v>8</v>
      </c>
      <c r="I11" s="473"/>
      <c r="J11" s="278"/>
      <c r="K11" s="278"/>
      <c r="L11" s="274"/>
      <c r="M11" s="262"/>
    </row>
    <row r="12" spans="2:13" s="263" customFormat="1" ht="12.75">
      <c r="B12" s="275"/>
      <c r="C12" s="279"/>
      <c r="D12" s="278"/>
      <c r="E12" s="280"/>
      <c r="F12" s="280"/>
      <c r="G12" s="277"/>
      <c r="H12" s="279"/>
      <c r="I12" s="278"/>
      <c r="J12" s="281"/>
      <c r="K12" s="281"/>
      <c r="L12" s="274"/>
      <c r="M12" s="262"/>
    </row>
    <row r="13" spans="2:13" s="263" customFormat="1" ht="14.25">
      <c r="B13" s="275"/>
      <c r="C13" s="459" t="s">
        <v>9</v>
      </c>
      <c r="D13" s="459"/>
      <c r="E13" s="280"/>
      <c r="F13" s="280"/>
      <c r="G13" s="277"/>
      <c r="H13" s="459" t="s">
        <v>10</v>
      </c>
      <c r="I13" s="459"/>
      <c r="J13" s="280"/>
      <c r="K13" s="280"/>
      <c r="L13" s="274"/>
      <c r="M13" s="262"/>
    </row>
    <row r="14" spans="2:13" s="263" customFormat="1" ht="12.75">
      <c r="B14" s="275"/>
      <c r="C14" s="282"/>
      <c r="D14" s="283"/>
      <c r="E14" s="280"/>
      <c r="F14" s="280"/>
      <c r="G14" s="277"/>
      <c r="H14" s="282"/>
      <c r="I14" s="283"/>
      <c r="J14" s="280"/>
      <c r="K14" s="280"/>
      <c r="L14" s="274"/>
      <c r="M14" s="262"/>
    </row>
    <row r="15" spans="2:13" s="263" customFormat="1" ht="12.75">
      <c r="B15" s="275"/>
      <c r="C15" s="458" t="s">
        <v>11</v>
      </c>
      <c r="D15" s="458"/>
      <c r="E15" s="284">
        <v>58231684.939999998</v>
      </c>
      <c r="F15" s="284">
        <v>40201654.539999999</v>
      </c>
      <c r="G15" s="277"/>
      <c r="H15" s="458" t="s">
        <v>12</v>
      </c>
      <c r="I15" s="458"/>
      <c r="J15" s="284">
        <v>39947312.979999997</v>
      </c>
      <c r="K15" s="284">
        <v>33034741.75</v>
      </c>
      <c r="L15" s="274"/>
      <c r="M15" s="262"/>
    </row>
    <row r="16" spans="2:13" s="263" customFormat="1" ht="12.75">
      <c r="B16" s="275"/>
      <c r="C16" s="458" t="s">
        <v>13</v>
      </c>
      <c r="D16" s="458"/>
      <c r="E16" s="284">
        <v>188424.09</v>
      </c>
      <c r="F16" s="284">
        <v>782550.52</v>
      </c>
      <c r="G16" s="277"/>
      <c r="H16" s="458" t="s">
        <v>14</v>
      </c>
      <c r="I16" s="458"/>
      <c r="J16" s="284">
        <v>0</v>
      </c>
      <c r="K16" s="284">
        <v>0</v>
      </c>
      <c r="L16" s="274"/>
      <c r="M16" s="262"/>
    </row>
    <row r="17" spans="2:13" s="263" customFormat="1" ht="12.75">
      <c r="B17" s="275"/>
      <c r="C17" s="458" t="s">
        <v>15</v>
      </c>
      <c r="D17" s="458"/>
      <c r="E17" s="284">
        <v>111130.55</v>
      </c>
      <c r="F17" s="284">
        <v>27544.53</v>
      </c>
      <c r="G17" s="277"/>
      <c r="H17" s="458" t="s">
        <v>16</v>
      </c>
      <c r="I17" s="458"/>
      <c r="J17" s="284">
        <v>0</v>
      </c>
      <c r="K17" s="284">
        <v>0</v>
      </c>
      <c r="L17" s="274"/>
      <c r="M17" s="262"/>
    </row>
    <row r="18" spans="2:13" s="263" customFormat="1" ht="12.75">
      <c r="B18" s="275"/>
      <c r="C18" s="458" t="s">
        <v>17</v>
      </c>
      <c r="D18" s="458"/>
      <c r="E18" s="284">
        <v>0</v>
      </c>
      <c r="F18" s="284">
        <v>0</v>
      </c>
      <c r="G18" s="277"/>
      <c r="H18" s="458" t="s">
        <v>18</v>
      </c>
      <c r="I18" s="458"/>
      <c r="J18" s="284">
        <v>0</v>
      </c>
      <c r="K18" s="284">
        <v>0</v>
      </c>
      <c r="L18" s="274"/>
      <c r="M18" s="262"/>
    </row>
    <row r="19" spans="2:13" s="263" customFormat="1" ht="12.75">
      <c r="B19" s="275"/>
      <c r="C19" s="458" t="s">
        <v>19</v>
      </c>
      <c r="D19" s="458"/>
      <c r="E19" s="284">
        <v>937816.21</v>
      </c>
      <c r="F19" s="284">
        <v>926044.35</v>
      </c>
      <c r="G19" s="277"/>
      <c r="H19" s="458" t="s">
        <v>20</v>
      </c>
      <c r="I19" s="458"/>
      <c r="J19" s="284">
        <v>0</v>
      </c>
      <c r="K19" s="284">
        <v>0</v>
      </c>
      <c r="L19" s="274"/>
      <c r="M19" s="262"/>
    </row>
    <row r="20" spans="2:13" s="263" customFormat="1" ht="12.75">
      <c r="B20" s="275"/>
      <c r="C20" s="458" t="s">
        <v>21</v>
      </c>
      <c r="D20" s="458"/>
      <c r="E20" s="284">
        <v>0</v>
      </c>
      <c r="F20" s="284">
        <v>0</v>
      </c>
      <c r="G20" s="277"/>
      <c r="H20" s="458" t="s">
        <v>22</v>
      </c>
      <c r="I20" s="458"/>
      <c r="J20" s="284">
        <v>0</v>
      </c>
      <c r="K20" s="284">
        <v>0</v>
      </c>
      <c r="L20" s="274"/>
      <c r="M20" s="262"/>
    </row>
    <row r="21" spans="2:13" s="263" customFormat="1" ht="12.75">
      <c r="B21" s="275"/>
      <c r="C21" s="458" t="s">
        <v>23</v>
      </c>
      <c r="D21" s="458"/>
      <c r="E21" s="285">
        <v>2414</v>
      </c>
      <c r="F21" s="284">
        <v>23294</v>
      </c>
      <c r="G21" s="277"/>
      <c r="H21" s="458" t="s">
        <v>24</v>
      </c>
      <c r="I21" s="458"/>
      <c r="J21" s="284">
        <v>243531.78</v>
      </c>
      <c r="K21" s="284">
        <v>0</v>
      </c>
      <c r="L21" s="274"/>
      <c r="M21" s="262"/>
    </row>
    <row r="22" spans="2:13" s="263" customFormat="1" ht="12.75">
      <c r="B22" s="275"/>
      <c r="C22" s="286"/>
      <c r="D22" s="287"/>
      <c r="E22" s="288"/>
      <c r="F22" s="288"/>
      <c r="G22" s="277"/>
      <c r="H22" s="458" t="s">
        <v>25</v>
      </c>
      <c r="I22" s="458"/>
      <c r="J22" s="284">
        <v>146264.75</v>
      </c>
      <c r="K22" s="284">
        <v>134400.25</v>
      </c>
      <c r="L22" s="274"/>
      <c r="M22" s="262"/>
    </row>
    <row r="23" spans="2:13" s="263" customFormat="1" ht="14.25">
      <c r="B23" s="289"/>
      <c r="C23" s="459" t="s">
        <v>26</v>
      </c>
      <c r="D23" s="459"/>
      <c r="E23" s="281">
        <f>SUM(E15:E22)</f>
        <v>59471469.789999999</v>
      </c>
      <c r="F23" s="281">
        <f>SUM(F15:F22)</f>
        <v>41961087.940000005</v>
      </c>
      <c r="G23" s="290"/>
      <c r="H23" s="279"/>
      <c r="I23" s="278"/>
      <c r="J23" s="291"/>
      <c r="K23" s="291"/>
      <c r="L23" s="274"/>
      <c r="M23" s="262"/>
    </row>
    <row r="24" spans="2:13" s="263" customFormat="1" ht="14.25">
      <c r="B24" s="289"/>
      <c r="C24" s="279"/>
      <c r="D24" s="292"/>
      <c r="E24" s="445"/>
      <c r="F24" s="291"/>
      <c r="G24" s="290"/>
      <c r="H24" s="459" t="s">
        <v>27</v>
      </c>
      <c r="I24" s="459"/>
      <c r="J24" s="281">
        <f>SUM(J15:J23)</f>
        <v>40337109.509999998</v>
      </c>
      <c r="K24" s="281">
        <f>SUM(K15:K23)</f>
        <v>33169142</v>
      </c>
      <c r="L24" s="274"/>
      <c r="M24" s="262"/>
    </row>
    <row r="25" spans="2:13" s="263" customFormat="1" ht="12.75">
      <c r="B25" s="275"/>
      <c r="C25" s="286"/>
      <c r="D25" s="286"/>
      <c r="E25" s="444"/>
      <c r="F25" s="288"/>
      <c r="G25" s="277"/>
      <c r="H25" s="293"/>
      <c r="I25" s="287"/>
      <c r="J25" s="288"/>
      <c r="K25" s="288"/>
      <c r="L25" s="274"/>
      <c r="M25" s="262"/>
    </row>
    <row r="26" spans="2:13" s="263" customFormat="1" ht="14.25">
      <c r="B26" s="275"/>
      <c r="C26" s="459" t="s">
        <v>28</v>
      </c>
      <c r="D26" s="459"/>
      <c r="E26" s="446"/>
      <c r="F26" s="280"/>
      <c r="G26" s="277"/>
      <c r="H26" s="459" t="s">
        <v>29</v>
      </c>
      <c r="I26" s="459"/>
      <c r="J26" s="280"/>
      <c r="K26" s="280"/>
      <c r="L26" s="274"/>
      <c r="M26" s="262"/>
    </row>
    <row r="27" spans="2:13" s="263" customFormat="1" ht="12.75">
      <c r="B27" s="275"/>
      <c r="C27" s="286"/>
      <c r="D27" s="286"/>
      <c r="E27" s="444"/>
      <c r="F27" s="288"/>
      <c r="G27" s="277"/>
      <c r="H27" s="286"/>
      <c r="I27" s="287"/>
      <c r="J27" s="288"/>
      <c r="K27" s="288"/>
      <c r="L27" s="274"/>
      <c r="M27" s="262"/>
    </row>
    <row r="28" spans="2:13" s="263" customFormat="1" ht="12.75">
      <c r="B28" s="275"/>
      <c r="C28" s="458" t="s">
        <v>30</v>
      </c>
      <c r="D28" s="458"/>
      <c r="E28" s="284">
        <v>0</v>
      </c>
      <c r="F28" s="284">
        <v>0</v>
      </c>
      <c r="G28" s="277"/>
      <c r="H28" s="458" t="s">
        <v>31</v>
      </c>
      <c r="I28" s="458"/>
      <c r="J28" s="284">
        <v>0</v>
      </c>
      <c r="K28" s="284">
        <v>0</v>
      </c>
      <c r="L28" s="274"/>
      <c r="M28" s="262"/>
    </row>
    <row r="29" spans="2:13" s="263" customFormat="1" ht="12.75">
      <c r="B29" s="275"/>
      <c r="C29" s="458" t="s">
        <v>32</v>
      </c>
      <c r="D29" s="458"/>
      <c r="E29" s="284">
        <v>0</v>
      </c>
      <c r="F29" s="284">
        <v>0</v>
      </c>
      <c r="G29" s="277"/>
      <c r="H29" s="458" t="s">
        <v>33</v>
      </c>
      <c r="I29" s="458"/>
      <c r="J29" s="284">
        <v>0</v>
      </c>
      <c r="K29" s="284">
        <v>0</v>
      </c>
      <c r="L29" s="274"/>
      <c r="M29" s="262"/>
    </row>
    <row r="30" spans="2:13" s="263" customFormat="1" ht="24.75" customHeight="1">
      <c r="B30" s="275"/>
      <c r="C30" s="458" t="s">
        <v>34</v>
      </c>
      <c r="D30" s="458"/>
      <c r="E30" s="284">
        <v>95676070.489999995</v>
      </c>
      <c r="F30" s="284">
        <v>87177084.319999993</v>
      </c>
      <c r="G30" s="277"/>
      <c r="H30" s="458" t="s">
        <v>35</v>
      </c>
      <c r="I30" s="458"/>
      <c r="J30" s="284">
        <v>0</v>
      </c>
      <c r="K30" s="284">
        <v>0</v>
      </c>
      <c r="L30" s="274"/>
      <c r="M30" s="262"/>
    </row>
    <row r="31" spans="2:13" s="263" customFormat="1" ht="12.75">
      <c r="B31" s="275"/>
      <c r="C31" s="458" t="s">
        <v>36</v>
      </c>
      <c r="D31" s="458"/>
      <c r="E31" s="284">
        <v>33778404.689999998</v>
      </c>
      <c r="F31" s="284">
        <v>23849997.16</v>
      </c>
      <c r="G31" s="277"/>
      <c r="H31" s="458" t="s">
        <v>37</v>
      </c>
      <c r="I31" s="458"/>
      <c r="J31" s="284">
        <v>0</v>
      </c>
      <c r="K31" s="284">
        <v>0</v>
      </c>
      <c r="L31" s="274"/>
      <c r="M31" s="262"/>
    </row>
    <row r="32" spans="2:13" s="263" customFormat="1" ht="12.75">
      <c r="B32" s="275"/>
      <c r="C32" s="458" t="s">
        <v>38</v>
      </c>
      <c r="D32" s="458"/>
      <c r="E32" s="284">
        <v>1175370</v>
      </c>
      <c r="F32" s="284">
        <v>677440</v>
      </c>
      <c r="G32" s="277"/>
      <c r="H32" s="458" t="s">
        <v>39</v>
      </c>
      <c r="I32" s="458"/>
      <c r="J32" s="284">
        <v>0</v>
      </c>
      <c r="K32" s="284">
        <v>0</v>
      </c>
      <c r="L32" s="274"/>
      <c r="M32" s="262"/>
    </row>
    <row r="33" spans="2:13" s="263" customFormat="1" ht="27" customHeight="1">
      <c r="B33" s="275"/>
      <c r="C33" s="458" t="s">
        <v>40</v>
      </c>
      <c r="D33" s="458"/>
      <c r="E33" s="284">
        <v>-16639676.029999999</v>
      </c>
      <c r="F33" s="284">
        <v>-12691459.43</v>
      </c>
      <c r="G33" s="277"/>
      <c r="H33" s="458" t="s">
        <v>41</v>
      </c>
      <c r="I33" s="458"/>
      <c r="J33" s="284">
        <v>0</v>
      </c>
      <c r="K33" s="284">
        <v>0</v>
      </c>
      <c r="L33" s="274"/>
      <c r="M33" s="262"/>
    </row>
    <row r="34" spans="2:13" s="263" customFormat="1" ht="17.25" customHeight="1">
      <c r="B34" s="275"/>
      <c r="C34" s="458" t="s">
        <v>42</v>
      </c>
      <c r="D34" s="458"/>
      <c r="E34" s="285">
        <v>0</v>
      </c>
      <c r="F34" s="284">
        <v>0</v>
      </c>
      <c r="G34" s="277"/>
      <c r="H34" s="286"/>
      <c r="I34" s="287"/>
      <c r="J34" s="288"/>
      <c r="K34" s="288"/>
      <c r="L34" s="274"/>
      <c r="M34" s="262"/>
    </row>
    <row r="35" spans="2:13" s="263" customFormat="1" ht="27" customHeight="1">
      <c r="B35" s="275"/>
      <c r="C35" s="458" t="s">
        <v>43</v>
      </c>
      <c r="D35" s="458"/>
      <c r="E35" s="284">
        <v>0</v>
      </c>
      <c r="F35" s="284">
        <v>0</v>
      </c>
      <c r="G35" s="277"/>
      <c r="H35" s="459" t="s">
        <v>44</v>
      </c>
      <c r="I35" s="459"/>
      <c r="J35" s="281">
        <f>SUM(J28:J34)</f>
        <v>0</v>
      </c>
      <c r="K35" s="281">
        <f>SUM(K28:K34)</f>
        <v>0</v>
      </c>
      <c r="L35" s="274"/>
      <c r="M35" s="262"/>
    </row>
    <row r="36" spans="2:13" s="263" customFormat="1" ht="12.75">
      <c r="B36" s="275"/>
      <c r="C36" s="458" t="s">
        <v>45</v>
      </c>
      <c r="D36" s="458"/>
      <c r="E36" s="284">
        <v>0</v>
      </c>
      <c r="F36" s="284">
        <v>0</v>
      </c>
      <c r="G36" s="277"/>
      <c r="H36" s="279"/>
      <c r="I36" s="292"/>
      <c r="J36" s="291"/>
      <c r="K36" s="291"/>
      <c r="L36" s="274"/>
      <c r="M36" s="262"/>
    </row>
    <row r="37" spans="2:13" s="263" customFormat="1" ht="14.25">
      <c r="B37" s="275"/>
      <c r="C37" s="286"/>
      <c r="D37" s="287"/>
      <c r="E37" s="288"/>
      <c r="F37" s="288"/>
      <c r="G37" s="277"/>
      <c r="H37" s="459" t="s">
        <v>46</v>
      </c>
      <c r="I37" s="459"/>
      <c r="J37" s="281">
        <f>J24+J35</f>
        <v>40337109.509999998</v>
      </c>
      <c r="K37" s="281">
        <f>K24+K35</f>
        <v>33169142</v>
      </c>
      <c r="L37" s="274"/>
      <c r="M37" s="262"/>
    </row>
    <row r="38" spans="2:13" s="263" customFormat="1" ht="14.25">
      <c r="B38" s="289"/>
      <c r="C38" s="459" t="s">
        <v>47</v>
      </c>
      <c r="D38" s="459"/>
      <c r="E38" s="281">
        <f>SUM(E28:E37)</f>
        <v>113990169.14999999</v>
      </c>
      <c r="F38" s="281">
        <f>SUM(F28:F37)</f>
        <v>99013062.049999982</v>
      </c>
      <c r="G38" s="290"/>
      <c r="H38" s="279"/>
      <c r="I38" s="294"/>
      <c r="J38" s="291"/>
      <c r="K38" s="291"/>
      <c r="L38" s="274"/>
      <c r="M38" s="262"/>
    </row>
    <row r="39" spans="2:13" s="263" customFormat="1" ht="15">
      <c r="B39" s="275"/>
      <c r="C39" s="286"/>
      <c r="D39" s="279"/>
      <c r="E39" s="288"/>
      <c r="F39" s="288"/>
      <c r="G39" s="277"/>
      <c r="H39" s="461" t="s">
        <v>48</v>
      </c>
      <c r="I39" s="461"/>
      <c r="J39" s="288"/>
      <c r="K39" s="288"/>
      <c r="L39" s="274"/>
      <c r="M39" s="262"/>
    </row>
    <row r="40" spans="2:13" s="263" customFormat="1" ht="14.25">
      <c r="B40" s="275"/>
      <c r="C40" s="459" t="s">
        <v>49</v>
      </c>
      <c r="D40" s="459"/>
      <c r="E40" s="281">
        <f>E23+E38</f>
        <v>173461638.94</v>
      </c>
      <c r="F40" s="281">
        <f>F23+F38</f>
        <v>140974149.98999998</v>
      </c>
      <c r="G40" s="277"/>
      <c r="H40" s="279"/>
      <c r="I40" s="294"/>
      <c r="J40" s="288"/>
      <c r="K40" s="288"/>
      <c r="L40" s="274"/>
      <c r="M40" s="262"/>
    </row>
    <row r="41" spans="2:13" s="263" customFormat="1" ht="14.25">
      <c r="B41" s="275"/>
      <c r="C41" s="286"/>
      <c r="D41" s="286"/>
      <c r="E41" s="288"/>
      <c r="F41" s="288"/>
      <c r="G41" s="277"/>
      <c r="H41" s="459" t="s">
        <v>50</v>
      </c>
      <c r="I41" s="459"/>
      <c r="J41" s="281">
        <f>SUM(J43:J45)</f>
        <v>77245779.400000006</v>
      </c>
      <c r="K41" s="281">
        <f>SUM(K43:K45)</f>
        <v>77245779.400000006</v>
      </c>
      <c r="L41" s="274"/>
      <c r="M41" s="262"/>
    </row>
    <row r="42" spans="2:13" s="263" customFormat="1" ht="12.75">
      <c r="B42" s="275"/>
      <c r="C42" s="286"/>
      <c r="D42" s="286"/>
      <c r="E42" s="288"/>
      <c r="F42" s="288"/>
      <c r="G42" s="277"/>
      <c r="H42" s="286"/>
      <c r="I42" s="198"/>
      <c r="J42" s="288"/>
      <c r="K42" s="288"/>
      <c r="L42" s="274"/>
      <c r="M42" s="262"/>
    </row>
    <row r="43" spans="2:13" s="263" customFormat="1" ht="12.75">
      <c r="B43" s="275"/>
      <c r="C43" s="286"/>
      <c r="D43" s="286"/>
      <c r="E43" s="288"/>
      <c r="F43" s="288"/>
      <c r="G43" s="277"/>
      <c r="H43" s="458" t="s">
        <v>51</v>
      </c>
      <c r="I43" s="458"/>
      <c r="J43" s="284">
        <v>0</v>
      </c>
      <c r="K43" s="284">
        <v>0</v>
      </c>
      <c r="L43" s="274"/>
      <c r="M43" s="262"/>
    </row>
    <row r="44" spans="2:13" s="263" customFormat="1" ht="12.75">
      <c r="B44" s="275"/>
      <c r="C44" s="286"/>
      <c r="D44" s="197"/>
      <c r="E44" s="286"/>
      <c r="F44" s="288"/>
      <c r="G44" s="277"/>
      <c r="H44" s="458" t="s">
        <v>52</v>
      </c>
      <c r="I44" s="458"/>
      <c r="J44" s="284">
        <v>77245779.400000006</v>
      </c>
      <c r="K44" s="284">
        <v>77245779.400000006</v>
      </c>
      <c r="L44" s="274"/>
      <c r="M44" s="262"/>
    </row>
    <row r="45" spans="2:13" s="263" customFormat="1" ht="12.75">
      <c r="B45" s="275"/>
      <c r="C45" s="286"/>
      <c r="D45" s="197"/>
      <c r="E45" s="286"/>
      <c r="F45" s="288"/>
      <c r="G45" s="277"/>
      <c r="H45" s="458" t="s">
        <v>53</v>
      </c>
      <c r="I45" s="458"/>
      <c r="J45" s="284">
        <v>0</v>
      </c>
      <c r="K45" s="284">
        <v>0</v>
      </c>
      <c r="L45" s="274"/>
      <c r="M45" s="262"/>
    </row>
    <row r="46" spans="2:13" s="263" customFormat="1" ht="12.75">
      <c r="B46" s="275"/>
      <c r="C46" s="286"/>
      <c r="D46" s="197"/>
      <c r="E46" s="416"/>
      <c r="F46" s="288"/>
      <c r="G46" s="277"/>
      <c r="H46" s="286"/>
      <c r="I46" s="198"/>
      <c r="J46" s="288"/>
      <c r="K46" s="288"/>
      <c r="L46" s="274"/>
      <c r="M46" s="262"/>
    </row>
    <row r="47" spans="2:13" s="263" customFormat="1" ht="14.25">
      <c r="B47" s="275"/>
      <c r="C47" s="286"/>
      <c r="D47" s="197"/>
      <c r="E47" s="286"/>
      <c r="F47" s="288"/>
      <c r="G47" s="277"/>
      <c r="H47" s="459" t="s">
        <v>54</v>
      </c>
      <c r="I47" s="459"/>
      <c r="J47" s="281">
        <f>SUM(J49:J53)</f>
        <v>55878750.030000016</v>
      </c>
      <c r="K47" s="281">
        <f>SUM(K49:K53)</f>
        <v>30559228.589999948</v>
      </c>
      <c r="L47" s="274"/>
      <c r="M47" s="262"/>
    </row>
    <row r="48" spans="2:13" s="263" customFormat="1" ht="12.75">
      <c r="B48" s="275"/>
      <c r="C48" s="286"/>
      <c r="D48" s="197"/>
      <c r="E48" s="197"/>
      <c r="F48" s="288"/>
      <c r="G48" s="277"/>
      <c r="H48" s="279"/>
      <c r="I48" s="198"/>
      <c r="J48" s="295"/>
      <c r="K48" s="295"/>
      <c r="L48" s="274"/>
      <c r="M48" s="262"/>
    </row>
    <row r="49" spans="2:18" s="263" customFormat="1" ht="12.75">
      <c r="B49" s="275"/>
      <c r="C49" s="286"/>
      <c r="D49" s="197"/>
      <c r="E49" s="197"/>
      <c r="F49" s="288"/>
      <c r="G49" s="277"/>
      <c r="H49" s="458" t="s">
        <v>55</v>
      </c>
      <c r="I49" s="458"/>
      <c r="J49" s="284">
        <f>EDOACT!$J$53</f>
        <v>25978009.050000012</v>
      </c>
      <c r="K49" s="284">
        <v>39048093.73999995</v>
      </c>
      <c r="L49" s="274"/>
      <c r="M49" s="262"/>
    </row>
    <row r="50" spans="2:18" s="263" customFormat="1" ht="12.75">
      <c r="B50" s="275"/>
      <c r="C50" s="286"/>
      <c r="D50" s="197"/>
      <c r="E50" s="197"/>
      <c r="F50" s="288"/>
      <c r="G50" s="277"/>
      <c r="H50" s="458" t="s">
        <v>56</v>
      </c>
      <c r="I50" s="458"/>
      <c r="J50" s="284">
        <v>42837307.140000001</v>
      </c>
      <c r="K50" s="284">
        <v>3789213.4</v>
      </c>
      <c r="L50" s="274"/>
      <c r="M50" s="262"/>
    </row>
    <row r="51" spans="2:18" s="263" customFormat="1" ht="12.75">
      <c r="B51" s="275"/>
      <c r="C51" s="286"/>
      <c r="D51" s="197"/>
      <c r="E51" s="197"/>
      <c r="F51" s="288"/>
      <c r="G51" s="277"/>
      <c r="H51" s="458" t="s">
        <v>57</v>
      </c>
      <c r="I51" s="458"/>
      <c r="J51" s="284">
        <v>1459138</v>
      </c>
      <c r="K51" s="284">
        <v>1459138</v>
      </c>
      <c r="L51" s="274"/>
      <c r="M51" s="262"/>
    </row>
    <row r="52" spans="2:18" s="263" customFormat="1" ht="12.75">
      <c r="B52" s="275"/>
      <c r="C52" s="286"/>
      <c r="D52" s="286"/>
      <c r="E52" s="288"/>
      <c r="F52" s="288"/>
      <c r="G52" s="277"/>
      <c r="H52" s="458" t="s">
        <v>58</v>
      </c>
      <c r="I52" s="458"/>
      <c r="J52" s="284">
        <v>0</v>
      </c>
      <c r="K52" s="284">
        <v>0</v>
      </c>
      <c r="L52" s="274"/>
      <c r="M52" s="262"/>
    </row>
    <row r="53" spans="2:18" s="263" customFormat="1" ht="12.75">
      <c r="B53" s="275"/>
      <c r="C53" s="286"/>
      <c r="D53" s="286"/>
      <c r="E53" s="288"/>
      <c r="F53" s="288"/>
      <c r="G53" s="277"/>
      <c r="H53" s="458" t="s">
        <v>59</v>
      </c>
      <c r="I53" s="458"/>
      <c r="J53" s="284">
        <v>-14395704.16</v>
      </c>
      <c r="K53" s="284">
        <v>-13737216.550000001</v>
      </c>
      <c r="L53" s="274"/>
      <c r="M53" s="262"/>
      <c r="R53" s="452"/>
    </row>
    <row r="54" spans="2:18" s="263" customFormat="1" ht="12.75">
      <c r="B54" s="275"/>
      <c r="C54" s="286"/>
      <c r="D54" s="286"/>
      <c r="E54" s="288"/>
      <c r="F54" s="288"/>
      <c r="G54" s="277"/>
      <c r="H54" s="286"/>
      <c r="I54" s="198"/>
      <c r="J54" s="288"/>
      <c r="K54" s="288"/>
      <c r="L54" s="274"/>
      <c r="M54" s="262"/>
    </row>
    <row r="55" spans="2:18" s="263" customFormat="1" ht="14.25">
      <c r="B55" s="275"/>
      <c r="C55" s="286"/>
      <c r="D55" s="286"/>
      <c r="E55" s="288"/>
      <c r="F55" s="288"/>
      <c r="G55" s="277"/>
      <c r="H55" s="459" t="s">
        <v>60</v>
      </c>
      <c r="I55" s="459"/>
      <c r="J55" s="281">
        <f>SUM(J57:J58)</f>
        <v>0</v>
      </c>
      <c r="K55" s="281">
        <f>SUM(K57:K58)</f>
        <v>0</v>
      </c>
      <c r="L55" s="274"/>
      <c r="M55" s="262"/>
    </row>
    <row r="56" spans="2:18" s="263" customFormat="1" ht="12.75">
      <c r="B56" s="275"/>
      <c r="C56" s="286"/>
      <c r="D56" s="286"/>
      <c r="E56" s="288"/>
      <c r="F56" s="288"/>
      <c r="G56" s="277"/>
      <c r="H56" s="286"/>
      <c r="I56" s="198"/>
      <c r="J56" s="288"/>
      <c r="K56" s="288"/>
      <c r="L56" s="274"/>
      <c r="M56" s="262"/>
    </row>
    <row r="57" spans="2:18" s="263" customFormat="1" ht="12.75">
      <c r="B57" s="275"/>
      <c r="C57" s="286"/>
      <c r="D57" s="286"/>
      <c r="E57" s="288"/>
      <c r="F57" s="288"/>
      <c r="G57" s="277"/>
      <c r="H57" s="458" t="s">
        <v>61</v>
      </c>
      <c r="I57" s="458"/>
      <c r="J57" s="284">
        <v>0</v>
      </c>
      <c r="K57" s="284">
        <v>0</v>
      </c>
      <c r="L57" s="274"/>
      <c r="M57" s="262"/>
    </row>
    <row r="58" spans="2:18" s="263" customFormat="1" ht="12.75">
      <c r="B58" s="275"/>
      <c r="C58" s="286"/>
      <c r="D58" s="286"/>
      <c r="E58" s="288"/>
      <c r="F58" s="288"/>
      <c r="G58" s="277"/>
      <c r="H58" s="458" t="s">
        <v>62</v>
      </c>
      <c r="I58" s="458"/>
      <c r="J58" s="284">
        <v>0</v>
      </c>
      <c r="K58" s="284">
        <v>0</v>
      </c>
      <c r="L58" s="274"/>
      <c r="M58" s="262"/>
    </row>
    <row r="59" spans="2:18" s="263" customFormat="1" ht="12.75">
      <c r="B59" s="275"/>
      <c r="C59" s="286"/>
      <c r="D59" s="286"/>
      <c r="E59" s="288"/>
      <c r="F59" s="288"/>
      <c r="G59" s="277"/>
      <c r="H59" s="286"/>
      <c r="I59" s="296"/>
      <c r="J59" s="288"/>
      <c r="K59" s="288"/>
      <c r="L59" s="274"/>
      <c r="M59" s="262"/>
    </row>
    <row r="60" spans="2:18" s="263" customFormat="1" ht="14.25">
      <c r="B60" s="275"/>
      <c r="C60" s="286"/>
      <c r="D60" s="286"/>
      <c r="E60" s="288"/>
      <c r="F60" s="288"/>
      <c r="G60" s="277"/>
      <c r="H60" s="459" t="s">
        <v>63</v>
      </c>
      <c r="I60" s="459"/>
      <c r="J60" s="281">
        <f>J41+J47+J55</f>
        <v>133124529.43000002</v>
      </c>
      <c r="K60" s="281">
        <f>K41+K47+K55</f>
        <v>107805007.98999995</v>
      </c>
      <c r="L60" s="274"/>
      <c r="M60" s="262"/>
    </row>
    <row r="61" spans="2:18" s="263" customFormat="1" ht="12.75">
      <c r="B61" s="275"/>
      <c r="C61" s="286"/>
      <c r="D61" s="286"/>
      <c r="E61" s="288"/>
      <c r="F61" s="288"/>
      <c r="G61" s="277"/>
      <c r="H61" s="286"/>
      <c r="I61" s="198"/>
      <c r="J61" s="288"/>
      <c r="K61" s="288"/>
      <c r="L61" s="274"/>
      <c r="M61" s="262"/>
    </row>
    <row r="62" spans="2:18" s="263" customFormat="1" ht="14.25">
      <c r="B62" s="275"/>
      <c r="C62" s="286"/>
      <c r="D62" s="286"/>
      <c r="E62" s="288"/>
      <c r="F62" s="288"/>
      <c r="G62" s="277"/>
      <c r="H62" s="459" t="s">
        <v>64</v>
      </c>
      <c r="I62" s="459"/>
      <c r="J62" s="281">
        <f>J60+J37</f>
        <v>173461638.94000003</v>
      </c>
      <c r="K62" s="281">
        <f>K60+K37</f>
        <v>140974149.98999995</v>
      </c>
      <c r="L62" s="274"/>
      <c r="M62" s="262"/>
    </row>
    <row r="63" spans="2:18" s="263" customFormat="1" ht="12.75">
      <c r="B63" s="297"/>
      <c r="C63" s="298"/>
      <c r="D63" s="298"/>
      <c r="E63" s="447"/>
      <c r="F63" s="298"/>
      <c r="G63" s="299"/>
      <c r="H63" s="298"/>
      <c r="I63" s="298"/>
      <c r="J63" s="298"/>
      <c r="K63" s="298"/>
      <c r="L63" s="300"/>
      <c r="M63" s="262"/>
    </row>
    <row r="64" spans="2:18" s="263" customFormat="1" ht="12.75">
      <c r="B64" s="264"/>
      <c r="C64" s="4"/>
      <c r="D64" s="4"/>
      <c r="E64" s="304"/>
      <c r="F64" s="301"/>
      <c r="G64" s="302"/>
      <c r="H64" s="4"/>
      <c r="I64" s="4"/>
      <c r="J64" s="301"/>
      <c r="K64" s="301"/>
      <c r="L64" s="262"/>
      <c r="M64" s="262"/>
    </row>
    <row r="65" spans="2:13" s="271" customFormat="1" ht="15">
      <c r="B65" s="270"/>
      <c r="C65" s="460" t="s">
        <v>302</v>
      </c>
      <c r="D65" s="460"/>
      <c r="E65" s="460"/>
      <c r="F65" s="460"/>
      <c r="G65" s="460"/>
      <c r="H65" s="460"/>
      <c r="I65" s="460"/>
      <c r="J65" s="460"/>
      <c r="K65" s="460"/>
      <c r="L65" s="270"/>
      <c r="M65" s="270"/>
    </row>
    <row r="66" spans="2:13" s="271" customFormat="1" ht="15">
      <c r="B66" s="270"/>
      <c r="C66" s="379"/>
      <c r="D66" s="379"/>
      <c r="E66" s="303"/>
      <c r="F66" s="379"/>
      <c r="G66" s="379"/>
      <c r="H66" s="379"/>
      <c r="I66" s="379"/>
      <c r="J66" s="379"/>
      <c r="K66" s="379"/>
      <c r="L66" s="270"/>
      <c r="M66" s="270"/>
    </row>
    <row r="67" spans="2:13" s="660" customFormat="1" ht="12.75">
      <c r="B67" s="448"/>
      <c r="C67" s="303"/>
      <c r="D67" s="303"/>
      <c r="E67" s="303"/>
      <c r="F67" s="303"/>
      <c r="G67" s="303"/>
      <c r="H67" s="303"/>
      <c r="I67" s="303"/>
      <c r="J67" s="303"/>
      <c r="K67" s="303"/>
      <c r="L67" s="448"/>
      <c r="M67" s="448"/>
    </row>
    <row r="68" spans="2:13" s="660" customFormat="1" ht="12.75">
      <c r="B68" s="448"/>
      <c r="C68" s="303"/>
      <c r="D68" s="303"/>
      <c r="E68" s="303"/>
      <c r="F68" s="303"/>
      <c r="G68" s="303"/>
      <c r="H68" s="303"/>
      <c r="I68" s="303"/>
      <c r="J68" s="439"/>
      <c r="K68" s="303"/>
      <c r="L68" s="448"/>
      <c r="M68" s="448"/>
    </row>
    <row r="69" spans="2:13" s="660" customFormat="1" ht="12.75">
      <c r="B69" s="448"/>
      <c r="C69" s="198"/>
      <c r="D69" s="198"/>
      <c r="E69" s="304"/>
      <c r="F69" s="304"/>
      <c r="G69" s="448"/>
      <c r="H69" s="198"/>
      <c r="I69" s="286"/>
      <c r="J69" s="304"/>
      <c r="K69" s="304"/>
      <c r="L69" s="448"/>
      <c r="M69" s="448"/>
    </row>
    <row r="70" spans="2:13" s="660" customFormat="1" ht="12.75">
      <c r="B70" s="448"/>
      <c r="C70" s="198"/>
      <c r="D70" s="198"/>
      <c r="E70" s="304"/>
      <c r="F70" s="304"/>
      <c r="G70" s="448"/>
      <c r="H70" s="198"/>
      <c r="I70" s="286"/>
      <c r="J70" s="304"/>
      <c r="K70" s="304"/>
      <c r="L70" s="448"/>
      <c r="M70" s="448"/>
    </row>
    <row r="71" spans="2:13" s="660" customFormat="1" ht="15">
      <c r="B71" s="448"/>
      <c r="C71" s="305"/>
      <c r="D71" s="505"/>
      <c r="E71" s="505"/>
      <c r="F71" s="304"/>
      <c r="G71" s="304"/>
      <c r="H71" s="505"/>
      <c r="I71" s="505"/>
      <c r="J71" s="278"/>
      <c r="K71" s="304"/>
      <c r="L71" s="448"/>
      <c r="M71" s="448"/>
    </row>
    <row r="72" spans="2:13" s="660" customFormat="1" ht="15">
      <c r="B72" s="448"/>
      <c r="C72" s="306"/>
      <c r="D72" s="457"/>
      <c r="E72" s="457"/>
      <c r="F72" s="304"/>
      <c r="G72" s="304"/>
      <c r="H72" s="457"/>
      <c r="I72" s="457"/>
      <c r="J72" s="278"/>
      <c r="K72" s="304"/>
      <c r="L72" s="448"/>
      <c r="M72" s="448"/>
    </row>
    <row r="73" spans="2:13" s="264" customFormat="1" ht="15">
      <c r="D73" s="377"/>
      <c r="E73" s="448"/>
    </row>
    <row r="74" spans="2:13" ht="12" customHeight="1">
      <c r="B74" s="661"/>
      <c r="C74" s="661"/>
      <c r="D74" s="661"/>
      <c r="E74" s="661"/>
      <c r="F74" s="661"/>
      <c r="G74" s="661"/>
      <c r="H74" s="661"/>
      <c r="I74" s="661"/>
      <c r="J74" s="661"/>
      <c r="K74" s="661"/>
      <c r="L74" s="661"/>
    </row>
  </sheetData>
  <mergeCells count="73"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  <mergeCell ref="D1:J1"/>
    <mergeCell ref="B2:L2"/>
    <mergeCell ref="B3:L3"/>
    <mergeCell ref="B4:L4"/>
    <mergeCell ref="D5:K5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</mergeCells>
  <printOptions horizontalCentered="1"/>
  <pageMargins left="0.59055118110236227" right="0.59055118110236227" top="0.59055118110236227" bottom="0.59055118110236227" header="0.39370078740157483" footer="0.39370078740157483"/>
  <pageSetup scale="57" orientation="landscape" r:id="rId1"/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D46" zoomScale="80" zoomScaleNormal="80" workbookViewId="0">
      <selection activeCell="D60" sqref="A60:XFD68"/>
    </sheetView>
  </sheetViews>
  <sheetFormatPr baseColWidth="10" defaultColWidth="0" defaultRowHeight="15" customHeight="1" zeroHeight="1"/>
  <cols>
    <col min="1" max="1" width="2" style="236" customWidth="1"/>
    <col min="2" max="2" width="2.42578125" style="236" customWidth="1"/>
    <col min="3" max="3" width="22" style="236" customWidth="1"/>
    <col min="4" max="4" width="61.140625" style="236" customWidth="1"/>
    <col min="5" max="5" width="19.28515625" style="236" customWidth="1"/>
    <col min="6" max="6" width="19.42578125" style="236" customWidth="1"/>
    <col min="7" max="7" width="4.85546875" style="236" customWidth="1"/>
    <col min="8" max="8" width="11.42578125" style="236" customWidth="1"/>
    <col min="9" max="9" width="61.28515625" style="236" customWidth="1"/>
    <col min="10" max="10" width="21.42578125" style="236" customWidth="1"/>
    <col min="11" max="11" width="18.85546875" style="236" customWidth="1"/>
    <col min="12" max="12" width="3.7109375" style="236" customWidth="1"/>
    <col min="13" max="13" width="4.5703125" style="236" customWidth="1"/>
    <col min="14" max="14" width="14.42578125" style="236" customWidth="1"/>
    <col min="15" max="256" width="11.42578125" style="236" customWidth="1"/>
    <col min="257" max="257" width="2" style="236" customWidth="1"/>
    <col min="258" max="258" width="2.42578125" style="236" customWidth="1"/>
    <col min="259" max="259" width="22" style="236" customWidth="1"/>
    <col min="260" max="260" width="68.85546875" style="236" customWidth="1"/>
    <col min="261" max="262" width="21" style="236" customWidth="1"/>
    <col min="263" max="263" width="4.85546875" style="236" customWidth="1"/>
    <col min="264" max="264" width="11.42578125" style="236" customWidth="1"/>
    <col min="265" max="265" width="64.140625" style="236" customWidth="1"/>
    <col min="266" max="267" width="21" style="236" customWidth="1"/>
    <col min="268" max="268" width="3.7109375" style="236" customWidth="1"/>
    <col min="269" max="269" width="4.5703125" style="236" customWidth="1"/>
    <col min="270" max="512" width="11.42578125" style="236" hidden="1"/>
    <col min="513" max="513" width="2" style="236" customWidth="1"/>
    <col min="514" max="514" width="2.42578125" style="236" customWidth="1"/>
    <col min="515" max="515" width="22" style="236" customWidth="1"/>
    <col min="516" max="516" width="68.85546875" style="236" customWidth="1"/>
    <col min="517" max="518" width="21" style="236" customWidth="1"/>
    <col min="519" max="519" width="4.85546875" style="236" customWidth="1"/>
    <col min="520" max="520" width="11.42578125" style="236" customWidth="1"/>
    <col min="521" max="521" width="64.140625" style="236" customWidth="1"/>
    <col min="522" max="523" width="21" style="236" customWidth="1"/>
    <col min="524" max="524" width="3.7109375" style="236" customWidth="1"/>
    <col min="525" max="525" width="4.5703125" style="236" customWidth="1"/>
    <col min="526" max="768" width="11.42578125" style="236" hidden="1"/>
    <col min="769" max="769" width="2" style="236" customWidth="1"/>
    <col min="770" max="770" width="2.42578125" style="236" customWidth="1"/>
    <col min="771" max="771" width="22" style="236" customWidth="1"/>
    <col min="772" max="772" width="68.85546875" style="236" customWidth="1"/>
    <col min="773" max="774" width="21" style="236" customWidth="1"/>
    <col min="775" max="775" width="4.85546875" style="236" customWidth="1"/>
    <col min="776" max="776" width="11.42578125" style="236" customWidth="1"/>
    <col min="777" max="777" width="64.140625" style="236" customWidth="1"/>
    <col min="778" max="779" width="21" style="236" customWidth="1"/>
    <col min="780" max="780" width="3.7109375" style="236" customWidth="1"/>
    <col min="781" max="781" width="4.5703125" style="236" customWidth="1"/>
    <col min="782" max="1024" width="11.42578125" style="236" hidden="1"/>
    <col min="1025" max="1025" width="2" style="236" customWidth="1"/>
    <col min="1026" max="1026" width="2.42578125" style="236" customWidth="1"/>
    <col min="1027" max="1027" width="22" style="236" customWidth="1"/>
    <col min="1028" max="1028" width="68.85546875" style="236" customWidth="1"/>
    <col min="1029" max="1030" width="21" style="236" customWidth="1"/>
    <col min="1031" max="1031" width="4.85546875" style="236" customWidth="1"/>
    <col min="1032" max="1032" width="11.42578125" style="236" customWidth="1"/>
    <col min="1033" max="1033" width="64.140625" style="236" customWidth="1"/>
    <col min="1034" max="1035" width="21" style="236" customWidth="1"/>
    <col min="1036" max="1036" width="3.7109375" style="236" customWidth="1"/>
    <col min="1037" max="1037" width="4.5703125" style="236" customWidth="1"/>
    <col min="1038" max="1280" width="11.42578125" style="236" hidden="1"/>
    <col min="1281" max="1281" width="2" style="236" customWidth="1"/>
    <col min="1282" max="1282" width="2.42578125" style="236" customWidth="1"/>
    <col min="1283" max="1283" width="22" style="236" customWidth="1"/>
    <col min="1284" max="1284" width="68.85546875" style="236" customWidth="1"/>
    <col min="1285" max="1286" width="21" style="236" customWidth="1"/>
    <col min="1287" max="1287" width="4.85546875" style="236" customWidth="1"/>
    <col min="1288" max="1288" width="11.42578125" style="236" customWidth="1"/>
    <col min="1289" max="1289" width="64.140625" style="236" customWidth="1"/>
    <col min="1290" max="1291" width="21" style="236" customWidth="1"/>
    <col min="1292" max="1292" width="3.7109375" style="236" customWidth="1"/>
    <col min="1293" max="1293" width="4.5703125" style="236" customWidth="1"/>
    <col min="1294" max="1536" width="11.42578125" style="236" hidden="1"/>
    <col min="1537" max="1537" width="2" style="236" customWidth="1"/>
    <col min="1538" max="1538" width="2.42578125" style="236" customWidth="1"/>
    <col min="1539" max="1539" width="22" style="236" customWidth="1"/>
    <col min="1540" max="1540" width="68.85546875" style="236" customWidth="1"/>
    <col min="1541" max="1542" width="21" style="236" customWidth="1"/>
    <col min="1543" max="1543" width="4.85546875" style="236" customWidth="1"/>
    <col min="1544" max="1544" width="11.42578125" style="236" customWidth="1"/>
    <col min="1545" max="1545" width="64.140625" style="236" customWidth="1"/>
    <col min="1546" max="1547" width="21" style="236" customWidth="1"/>
    <col min="1548" max="1548" width="3.7109375" style="236" customWidth="1"/>
    <col min="1549" max="1549" width="4.5703125" style="236" customWidth="1"/>
    <col min="1550" max="1792" width="11.42578125" style="236" hidden="1"/>
    <col min="1793" max="1793" width="2" style="236" customWidth="1"/>
    <col min="1794" max="1794" width="2.42578125" style="236" customWidth="1"/>
    <col min="1795" max="1795" width="22" style="236" customWidth="1"/>
    <col min="1796" max="1796" width="68.85546875" style="236" customWidth="1"/>
    <col min="1797" max="1798" width="21" style="236" customWidth="1"/>
    <col min="1799" max="1799" width="4.85546875" style="236" customWidth="1"/>
    <col min="1800" max="1800" width="11.42578125" style="236" customWidth="1"/>
    <col min="1801" max="1801" width="64.140625" style="236" customWidth="1"/>
    <col min="1802" max="1803" width="21" style="236" customWidth="1"/>
    <col min="1804" max="1804" width="3.7109375" style="236" customWidth="1"/>
    <col min="1805" max="1805" width="4.5703125" style="236" customWidth="1"/>
    <col min="1806" max="2048" width="11.42578125" style="236" hidden="1"/>
    <col min="2049" max="2049" width="2" style="236" customWidth="1"/>
    <col min="2050" max="2050" width="2.42578125" style="236" customWidth="1"/>
    <col min="2051" max="2051" width="22" style="236" customWidth="1"/>
    <col min="2052" max="2052" width="68.85546875" style="236" customWidth="1"/>
    <col min="2053" max="2054" width="21" style="236" customWidth="1"/>
    <col min="2055" max="2055" width="4.85546875" style="236" customWidth="1"/>
    <col min="2056" max="2056" width="11.42578125" style="236" customWidth="1"/>
    <col min="2057" max="2057" width="64.140625" style="236" customWidth="1"/>
    <col min="2058" max="2059" width="21" style="236" customWidth="1"/>
    <col min="2060" max="2060" width="3.7109375" style="236" customWidth="1"/>
    <col min="2061" max="2061" width="4.5703125" style="236" customWidth="1"/>
    <col min="2062" max="2304" width="11.42578125" style="236" hidden="1"/>
    <col min="2305" max="2305" width="2" style="236" customWidth="1"/>
    <col min="2306" max="2306" width="2.42578125" style="236" customWidth="1"/>
    <col min="2307" max="2307" width="22" style="236" customWidth="1"/>
    <col min="2308" max="2308" width="68.85546875" style="236" customWidth="1"/>
    <col min="2309" max="2310" width="21" style="236" customWidth="1"/>
    <col min="2311" max="2311" width="4.85546875" style="236" customWidth="1"/>
    <col min="2312" max="2312" width="11.42578125" style="236" customWidth="1"/>
    <col min="2313" max="2313" width="64.140625" style="236" customWidth="1"/>
    <col min="2314" max="2315" width="21" style="236" customWidth="1"/>
    <col min="2316" max="2316" width="3.7109375" style="236" customWidth="1"/>
    <col min="2317" max="2317" width="4.5703125" style="236" customWidth="1"/>
    <col min="2318" max="2560" width="11.42578125" style="236" hidden="1"/>
    <col min="2561" max="2561" width="2" style="236" customWidth="1"/>
    <col min="2562" max="2562" width="2.42578125" style="236" customWidth="1"/>
    <col min="2563" max="2563" width="22" style="236" customWidth="1"/>
    <col min="2564" max="2564" width="68.85546875" style="236" customWidth="1"/>
    <col min="2565" max="2566" width="21" style="236" customWidth="1"/>
    <col min="2567" max="2567" width="4.85546875" style="236" customWidth="1"/>
    <col min="2568" max="2568" width="11.42578125" style="236" customWidth="1"/>
    <col min="2569" max="2569" width="64.140625" style="236" customWidth="1"/>
    <col min="2570" max="2571" width="21" style="236" customWidth="1"/>
    <col min="2572" max="2572" width="3.7109375" style="236" customWidth="1"/>
    <col min="2573" max="2573" width="4.5703125" style="236" customWidth="1"/>
    <col min="2574" max="2816" width="11.42578125" style="236" hidden="1"/>
    <col min="2817" max="2817" width="2" style="236" customWidth="1"/>
    <col min="2818" max="2818" width="2.42578125" style="236" customWidth="1"/>
    <col min="2819" max="2819" width="22" style="236" customWidth="1"/>
    <col min="2820" max="2820" width="68.85546875" style="236" customWidth="1"/>
    <col min="2821" max="2822" width="21" style="236" customWidth="1"/>
    <col min="2823" max="2823" width="4.85546875" style="236" customWidth="1"/>
    <col min="2824" max="2824" width="11.42578125" style="236" customWidth="1"/>
    <col min="2825" max="2825" width="64.140625" style="236" customWidth="1"/>
    <col min="2826" max="2827" width="21" style="236" customWidth="1"/>
    <col min="2828" max="2828" width="3.7109375" style="236" customWidth="1"/>
    <col min="2829" max="2829" width="4.5703125" style="236" customWidth="1"/>
    <col min="2830" max="3072" width="11.42578125" style="236" hidden="1"/>
    <col min="3073" max="3073" width="2" style="236" customWidth="1"/>
    <col min="3074" max="3074" width="2.42578125" style="236" customWidth="1"/>
    <col min="3075" max="3075" width="22" style="236" customWidth="1"/>
    <col min="3076" max="3076" width="68.85546875" style="236" customWidth="1"/>
    <col min="3077" max="3078" width="21" style="236" customWidth="1"/>
    <col min="3079" max="3079" width="4.85546875" style="236" customWidth="1"/>
    <col min="3080" max="3080" width="11.42578125" style="236" customWidth="1"/>
    <col min="3081" max="3081" width="64.140625" style="236" customWidth="1"/>
    <col min="3082" max="3083" width="21" style="236" customWidth="1"/>
    <col min="3084" max="3084" width="3.7109375" style="236" customWidth="1"/>
    <col min="3085" max="3085" width="4.5703125" style="236" customWidth="1"/>
    <col min="3086" max="3328" width="11.42578125" style="236" hidden="1"/>
    <col min="3329" max="3329" width="2" style="236" customWidth="1"/>
    <col min="3330" max="3330" width="2.42578125" style="236" customWidth="1"/>
    <col min="3331" max="3331" width="22" style="236" customWidth="1"/>
    <col min="3332" max="3332" width="68.85546875" style="236" customWidth="1"/>
    <col min="3333" max="3334" width="21" style="236" customWidth="1"/>
    <col min="3335" max="3335" width="4.85546875" style="236" customWidth="1"/>
    <col min="3336" max="3336" width="11.42578125" style="236" customWidth="1"/>
    <col min="3337" max="3337" width="64.140625" style="236" customWidth="1"/>
    <col min="3338" max="3339" width="21" style="236" customWidth="1"/>
    <col min="3340" max="3340" width="3.7109375" style="236" customWidth="1"/>
    <col min="3341" max="3341" width="4.5703125" style="236" customWidth="1"/>
    <col min="3342" max="3584" width="11.42578125" style="236" hidden="1"/>
    <col min="3585" max="3585" width="2" style="236" customWidth="1"/>
    <col min="3586" max="3586" width="2.42578125" style="236" customWidth="1"/>
    <col min="3587" max="3587" width="22" style="236" customWidth="1"/>
    <col min="3588" max="3588" width="68.85546875" style="236" customWidth="1"/>
    <col min="3589" max="3590" width="21" style="236" customWidth="1"/>
    <col min="3591" max="3591" width="4.85546875" style="236" customWidth="1"/>
    <col min="3592" max="3592" width="11.42578125" style="236" customWidth="1"/>
    <col min="3593" max="3593" width="64.140625" style="236" customWidth="1"/>
    <col min="3594" max="3595" width="21" style="236" customWidth="1"/>
    <col min="3596" max="3596" width="3.7109375" style="236" customWidth="1"/>
    <col min="3597" max="3597" width="4.5703125" style="236" customWidth="1"/>
    <col min="3598" max="3840" width="11.42578125" style="236" hidden="1"/>
    <col min="3841" max="3841" width="2" style="236" customWidth="1"/>
    <col min="3842" max="3842" width="2.42578125" style="236" customWidth="1"/>
    <col min="3843" max="3843" width="22" style="236" customWidth="1"/>
    <col min="3844" max="3844" width="68.85546875" style="236" customWidth="1"/>
    <col min="3845" max="3846" width="21" style="236" customWidth="1"/>
    <col min="3847" max="3847" width="4.85546875" style="236" customWidth="1"/>
    <col min="3848" max="3848" width="11.42578125" style="236" customWidth="1"/>
    <col min="3849" max="3849" width="64.140625" style="236" customWidth="1"/>
    <col min="3850" max="3851" width="21" style="236" customWidth="1"/>
    <col min="3852" max="3852" width="3.7109375" style="236" customWidth="1"/>
    <col min="3853" max="3853" width="4.5703125" style="236" customWidth="1"/>
    <col min="3854" max="4096" width="11.42578125" style="236" hidden="1"/>
    <col min="4097" max="4097" width="2" style="236" customWidth="1"/>
    <col min="4098" max="4098" width="2.42578125" style="236" customWidth="1"/>
    <col min="4099" max="4099" width="22" style="236" customWidth="1"/>
    <col min="4100" max="4100" width="68.85546875" style="236" customWidth="1"/>
    <col min="4101" max="4102" width="21" style="236" customWidth="1"/>
    <col min="4103" max="4103" width="4.85546875" style="236" customWidth="1"/>
    <col min="4104" max="4104" width="11.42578125" style="236" customWidth="1"/>
    <col min="4105" max="4105" width="64.140625" style="236" customWidth="1"/>
    <col min="4106" max="4107" width="21" style="236" customWidth="1"/>
    <col min="4108" max="4108" width="3.7109375" style="236" customWidth="1"/>
    <col min="4109" max="4109" width="4.5703125" style="236" customWidth="1"/>
    <col min="4110" max="4352" width="11.42578125" style="236" hidden="1"/>
    <col min="4353" max="4353" width="2" style="236" customWidth="1"/>
    <col min="4354" max="4354" width="2.42578125" style="236" customWidth="1"/>
    <col min="4355" max="4355" width="22" style="236" customWidth="1"/>
    <col min="4356" max="4356" width="68.85546875" style="236" customWidth="1"/>
    <col min="4357" max="4358" width="21" style="236" customWidth="1"/>
    <col min="4359" max="4359" width="4.85546875" style="236" customWidth="1"/>
    <col min="4360" max="4360" width="11.42578125" style="236" customWidth="1"/>
    <col min="4361" max="4361" width="64.140625" style="236" customWidth="1"/>
    <col min="4362" max="4363" width="21" style="236" customWidth="1"/>
    <col min="4364" max="4364" width="3.7109375" style="236" customWidth="1"/>
    <col min="4365" max="4365" width="4.5703125" style="236" customWidth="1"/>
    <col min="4366" max="4608" width="11.42578125" style="236" hidden="1"/>
    <col min="4609" max="4609" width="2" style="236" customWidth="1"/>
    <col min="4610" max="4610" width="2.42578125" style="236" customWidth="1"/>
    <col min="4611" max="4611" width="22" style="236" customWidth="1"/>
    <col min="4612" max="4612" width="68.85546875" style="236" customWidth="1"/>
    <col min="4613" max="4614" width="21" style="236" customWidth="1"/>
    <col min="4615" max="4615" width="4.85546875" style="236" customWidth="1"/>
    <col min="4616" max="4616" width="11.42578125" style="236" customWidth="1"/>
    <col min="4617" max="4617" width="64.140625" style="236" customWidth="1"/>
    <col min="4618" max="4619" width="21" style="236" customWidth="1"/>
    <col min="4620" max="4620" width="3.7109375" style="236" customWidth="1"/>
    <col min="4621" max="4621" width="4.5703125" style="236" customWidth="1"/>
    <col min="4622" max="4864" width="11.42578125" style="236" hidden="1"/>
    <col min="4865" max="4865" width="2" style="236" customWidth="1"/>
    <col min="4866" max="4866" width="2.42578125" style="236" customWidth="1"/>
    <col min="4867" max="4867" width="22" style="236" customWidth="1"/>
    <col min="4868" max="4868" width="68.85546875" style="236" customWidth="1"/>
    <col min="4869" max="4870" width="21" style="236" customWidth="1"/>
    <col min="4871" max="4871" width="4.85546875" style="236" customWidth="1"/>
    <col min="4872" max="4872" width="11.42578125" style="236" customWidth="1"/>
    <col min="4873" max="4873" width="64.140625" style="236" customWidth="1"/>
    <col min="4874" max="4875" width="21" style="236" customWidth="1"/>
    <col min="4876" max="4876" width="3.7109375" style="236" customWidth="1"/>
    <col min="4877" max="4877" width="4.5703125" style="236" customWidth="1"/>
    <col min="4878" max="5120" width="11.42578125" style="236" hidden="1"/>
    <col min="5121" max="5121" width="2" style="236" customWidth="1"/>
    <col min="5122" max="5122" width="2.42578125" style="236" customWidth="1"/>
    <col min="5123" max="5123" width="22" style="236" customWidth="1"/>
    <col min="5124" max="5124" width="68.85546875" style="236" customWidth="1"/>
    <col min="5125" max="5126" width="21" style="236" customWidth="1"/>
    <col min="5127" max="5127" width="4.85546875" style="236" customWidth="1"/>
    <col min="5128" max="5128" width="11.42578125" style="236" customWidth="1"/>
    <col min="5129" max="5129" width="64.140625" style="236" customWidth="1"/>
    <col min="5130" max="5131" width="21" style="236" customWidth="1"/>
    <col min="5132" max="5132" width="3.7109375" style="236" customWidth="1"/>
    <col min="5133" max="5133" width="4.5703125" style="236" customWidth="1"/>
    <col min="5134" max="5376" width="11.42578125" style="236" hidden="1"/>
    <col min="5377" max="5377" width="2" style="236" customWidth="1"/>
    <col min="5378" max="5378" width="2.42578125" style="236" customWidth="1"/>
    <col min="5379" max="5379" width="22" style="236" customWidth="1"/>
    <col min="5380" max="5380" width="68.85546875" style="236" customWidth="1"/>
    <col min="5381" max="5382" width="21" style="236" customWidth="1"/>
    <col min="5383" max="5383" width="4.85546875" style="236" customWidth="1"/>
    <col min="5384" max="5384" width="11.42578125" style="236" customWidth="1"/>
    <col min="5385" max="5385" width="64.140625" style="236" customWidth="1"/>
    <col min="5386" max="5387" width="21" style="236" customWidth="1"/>
    <col min="5388" max="5388" width="3.7109375" style="236" customWidth="1"/>
    <col min="5389" max="5389" width="4.5703125" style="236" customWidth="1"/>
    <col min="5390" max="5632" width="11.42578125" style="236" hidden="1"/>
    <col min="5633" max="5633" width="2" style="236" customWidth="1"/>
    <col min="5634" max="5634" width="2.42578125" style="236" customWidth="1"/>
    <col min="5635" max="5635" width="22" style="236" customWidth="1"/>
    <col min="5636" max="5636" width="68.85546875" style="236" customWidth="1"/>
    <col min="5637" max="5638" width="21" style="236" customWidth="1"/>
    <col min="5639" max="5639" width="4.85546875" style="236" customWidth="1"/>
    <col min="5640" max="5640" width="11.42578125" style="236" customWidth="1"/>
    <col min="5641" max="5641" width="64.140625" style="236" customWidth="1"/>
    <col min="5642" max="5643" width="21" style="236" customWidth="1"/>
    <col min="5644" max="5644" width="3.7109375" style="236" customWidth="1"/>
    <col min="5645" max="5645" width="4.5703125" style="236" customWidth="1"/>
    <col min="5646" max="5888" width="11.42578125" style="236" hidden="1"/>
    <col min="5889" max="5889" width="2" style="236" customWidth="1"/>
    <col min="5890" max="5890" width="2.42578125" style="236" customWidth="1"/>
    <col min="5891" max="5891" width="22" style="236" customWidth="1"/>
    <col min="5892" max="5892" width="68.85546875" style="236" customWidth="1"/>
    <col min="5893" max="5894" width="21" style="236" customWidth="1"/>
    <col min="5895" max="5895" width="4.85546875" style="236" customWidth="1"/>
    <col min="5896" max="5896" width="11.42578125" style="236" customWidth="1"/>
    <col min="5897" max="5897" width="64.140625" style="236" customWidth="1"/>
    <col min="5898" max="5899" width="21" style="236" customWidth="1"/>
    <col min="5900" max="5900" width="3.7109375" style="236" customWidth="1"/>
    <col min="5901" max="5901" width="4.5703125" style="236" customWidth="1"/>
    <col min="5902" max="6144" width="11.42578125" style="236" hidden="1"/>
    <col min="6145" max="6145" width="2" style="236" customWidth="1"/>
    <col min="6146" max="6146" width="2.42578125" style="236" customWidth="1"/>
    <col min="6147" max="6147" width="22" style="236" customWidth="1"/>
    <col min="6148" max="6148" width="68.85546875" style="236" customWidth="1"/>
    <col min="6149" max="6150" width="21" style="236" customWidth="1"/>
    <col min="6151" max="6151" width="4.85546875" style="236" customWidth="1"/>
    <col min="6152" max="6152" width="11.42578125" style="236" customWidth="1"/>
    <col min="6153" max="6153" width="64.140625" style="236" customWidth="1"/>
    <col min="6154" max="6155" width="21" style="236" customWidth="1"/>
    <col min="6156" max="6156" width="3.7109375" style="236" customWidth="1"/>
    <col min="6157" max="6157" width="4.5703125" style="236" customWidth="1"/>
    <col min="6158" max="6400" width="11.42578125" style="236" hidden="1"/>
    <col min="6401" max="6401" width="2" style="236" customWidth="1"/>
    <col min="6402" max="6402" width="2.42578125" style="236" customWidth="1"/>
    <col min="6403" max="6403" width="22" style="236" customWidth="1"/>
    <col min="6404" max="6404" width="68.85546875" style="236" customWidth="1"/>
    <col min="6405" max="6406" width="21" style="236" customWidth="1"/>
    <col min="6407" max="6407" width="4.85546875" style="236" customWidth="1"/>
    <col min="6408" max="6408" width="11.42578125" style="236" customWidth="1"/>
    <col min="6409" max="6409" width="64.140625" style="236" customWidth="1"/>
    <col min="6410" max="6411" width="21" style="236" customWidth="1"/>
    <col min="6412" max="6412" width="3.7109375" style="236" customWidth="1"/>
    <col min="6413" max="6413" width="4.5703125" style="236" customWidth="1"/>
    <col min="6414" max="6656" width="11.42578125" style="236" hidden="1"/>
    <col min="6657" max="6657" width="2" style="236" customWidth="1"/>
    <col min="6658" max="6658" width="2.42578125" style="236" customWidth="1"/>
    <col min="6659" max="6659" width="22" style="236" customWidth="1"/>
    <col min="6660" max="6660" width="68.85546875" style="236" customWidth="1"/>
    <col min="6661" max="6662" width="21" style="236" customWidth="1"/>
    <col min="6663" max="6663" width="4.85546875" style="236" customWidth="1"/>
    <col min="6664" max="6664" width="11.42578125" style="236" customWidth="1"/>
    <col min="6665" max="6665" width="64.140625" style="236" customWidth="1"/>
    <col min="6666" max="6667" width="21" style="236" customWidth="1"/>
    <col min="6668" max="6668" width="3.7109375" style="236" customWidth="1"/>
    <col min="6669" max="6669" width="4.5703125" style="236" customWidth="1"/>
    <col min="6670" max="6912" width="11.42578125" style="236" hidden="1"/>
    <col min="6913" max="6913" width="2" style="236" customWidth="1"/>
    <col min="6914" max="6914" width="2.42578125" style="236" customWidth="1"/>
    <col min="6915" max="6915" width="22" style="236" customWidth="1"/>
    <col min="6916" max="6916" width="68.85546875" style="236" customWidth="1"/>
    <col min="6917" max="6918" width="21" style="236" customWidth="1"/>
    <col min="6919" max="6919" width="4.85546875" style="236" customWidth="1"/>
    <col min="6920" max="6920" width="11.42578125" style="236" customWidth="1"/>
    <col min="6921" max="6921" width="64.140625" style="236" customWidth="1"/>
    <col min="6922" max="6923" width="21" style="236" customWidth="1"/>
    <col min="6924" max="6924" width="3.7109375" style="236" customWidth="1"/>
    <col min="6925" max="6925" width="4.5703125" style="236" customWidth="1"/>
    <col min="6926" max="7168" width="11.42578125" style="236" hidden="1"/>
    <col min="7169" max="7169" width="2" style="236" customWidth="1"/>
    <col min="7170" max="7170" width="2.42578125" style="236" customWidth="1"/>
    <col min="7171" max="7171" width="22" style="236" customWidth="1"/>
    <col min="7172" max="7172" width="68.85546875" style="236" customWidth="1"/>
    <col min="7173" max="7174" width="21" style="236" customWidth="1"/>
    <col min="7175" max="7175" width="4.85546875" style="236" customWidth="1"/>
    <col min="7176" max="7176" width="11.42578125" style="236" customWidth="1"/>
    <col min="7177" max="7177" width="64.140625" style="236" customWidth="1"/>
    <col min="7178" max="7179" width="21" style="236" customWidth="1"/>
    <col min="7180" max="7180" width="3.7109375" style="236" customWidth="1"/>
    <col min="7181" max="7181" width="4.5703125" style="236" customWidth="1"/>
    <col min="7182" max="7424" width="11.42578125" style="236" hidden="1"/>
    <col min="7425" max="7425" width="2" style="236" customWidth="1"/>
    <col min="7426" max="7426" width="2.42578125" style="236" customWidth="1"/>
    <col min="7427" max="7427" width="22" style="236" customWidth="1"/>
    <col min="7428" max="7428" width="68.85546875" style="236" customWidth="1"/>
    <col min="7429" max="7430" width="21" style="236" customWidth="1"/>
    <col min="7431" max="7431" width="4.85546875" style="236" customWidth="1"/>
    <col min="7432" max="7432" width="11.42578125" style="236" customWidth="1"/>
    <col min="7433" max="7433" width="64.140625" style="236" customWidth="1"/>
    <col min="7434" max="7435" width="21" style="236" customWidth="1"/>
    <col min="7436" max="7436" width="3.7109375" style="236" customWidth="1"/>
    <col min="7437" max="7437" width="4.5703125" style="236" customWidth="1"/>
    <col min="7438" max="7680" width="11.42578125" style="236" hidden="1"/>
    <col min="7681" max="7681" width="2" style="236" customWidth="1"/>
    <col min="7682" max="7682" width="2.42578125" style="236" customWidth="1"/>
    <col min="7683" max="7683" width="22" style="236" customWidth="1"/>
    <col min="7684" max="7684" width="68.85546875" style="236" customWidth="1"/>
    <col min="7685" max="7686" width="21" style="236" customWidth="1"/>
    <col min="7687" max="7687" width="4.85546875" style="236" customWidth="1"/>
    <col min="7688" max="7688" width="11.42578125" style="236" customWidth="1"/>
    <col min="7689" max="7689" width="64.140625" style="236" customWidth="1"/>
    <col min="7690" max="7691" width="21" style="236" customWidth="1"/>
    <col min="7692" max="7692" width="3.7109375" style="236" customWidth="1"/>
    <col min="7693" max="7693" width="4.5703125" style="236" customWidth="1"/>
    <col min="7694" max="7936" width="11.42578125" style="236" hidden="1"/>
    <col min="7937" max="7937" width="2" style="236" customWidth="1"/>
    <col min="7938" max="7938" width="2.42578125" style="236" customWidth="1"/>
    <col min="7939" max="7939" width="22" style="236" customWidth="1"/>
    <col min="7940" max="7940" width="68.85546875" style="236" customWidth="1"/>
    <col min="7941" max="7942" width="21" style="236" customWidth="1"/>
    <col min="7943" max="7943" width="4.85546875" style="236" customWidth="1"/>
    <col min="7944" max="7944" width="11.42578125" style="236" customWidth="1"/>
    <col min="7945" max="7945" width="64.140625" style="236" customWidth="1"/>
    <col min="7946" max="7947" width="21" style="236" customWidth="1"/>
    <col min="7948" max="7948" width="3.7109375" style="236" customWidth="1"/>
    <col min="7949" max="7949" width="4.5703125" style="236" customWidth="1"/>
    <col min="7950" max="8192" width="11.42578125" style="236" hidden="1"/>
    <col min="8193" max="8193" width="2" style="236" customWidth="1"/>
    <col min="8194" max="8194" width="2.42578125" style="236" customWidth="1"/>
    <col min="8195" max="8195" width="22" style="236" customWidth="1"/>
    <col min="8196" max="8196" width="68.85546875" style="236" customWidth="1"/>
    <col min="8197" max="8198" width="21" style="236" customWidth="1"/>
    <col min="8199" max="8199" width="4.85546875" style="236" customWidth="1"/>
    <col min="8200" max="8200" width="11.42578125" style="236" customWidth="1"/>
    <col min="8201" max="8201" width="64.140625" style="236" customWidth="1"/>
    <col min="8202" max="8203" width="21" style="236" customWidth="1"/>
    <col min="8204" max="8204" width="3.7109375" style="236" customWidth="1"/>
    <col min="8205" max="8205" width="4.5703125" style="236" customWidth="1"/>
    <col min="8206" max="8448" width="11.42578125" style="236" hidden="1"/>
    <col min="8449" max="8449" width="2" style="236" customWidth="1"/>
    <col min="8450" max="8450" width="2.42578125" style="236" customWidth="1"/>
    <col min="8451" max="8451" width="22" style="236" customWidth="1"/>
    <col min="8452" max="8452" width="68.85546875" style="236" customWidth="1"/>
    <col min="8453" max="8454" width="21" style="236" customWidth="1"/>
    <col min="8455" max="8455" width="4.85546875" style="236" customWidth="1"/>
    <col min="8456" max="8456" width="11.42578125" style="236" customWidth="1"/>
    <col min="8457" max="8457" width="64.140625" style="236" customWidth="1"/>
    <col min="8458" max="8459" width="21" style="236" customWidth="1"/>
    <col min="8460" max="8460" width="3.7109375" style="236" customWidth="1"/>
    <col min="8461" max="8461" width="4.5703125" style="236" customWidth="1"/>
    <col min="8462" max="8704" width="11.42578125" style="236" hidden="1"/>
    <col min="8705" max="8705" width="2" style="236" customWidth="1"/>
    <col min="8706" max="8706" width="2.42578125" style="236" customWidth="1"/>
    <col min="8707" max="8707" width="22" style="236" customWidth="1"/>
    <col min="8708" max="8708" width="68.85546875" style="236" customWidth="1"/>
    <col min="8709" max="8710" width="21" style="236" customWidth="1"/>
    <col min="8711" max="8711" width="4.85546875" style="236" customWidth="1"/>
    <col min="8712" max="8712" width="11.42578125" style="236" customWidth="1"/>
    <col min="8713" max="8713" width="64.140625" style="236" customWidth="1"/>
    <col min="8714" max="8715" width="21" style="236" customWidth="1"/>
    <col min="8716" max="8716" width="3.7109375" style="236" customWidth="1"/>
    <col min="8717" max="8717" width="4.5703125" style="236" customWidth="1"/>
    <col min="8718" max="8960" width="11.42578125" style="236" hidden="1"/>
    <col min="8961" max="8961" width="2" style="236" customWidth="1"/>
    <col min="8962" max="8962" width="2.42578125" style="236" customWidth="1"/>
    <col min="8963" max="8963" width="22" style="236" customWidth="1"/>
    <col min="8964" max="8964" width="68.85546875" style="236" customWidth="1"/>
    <col min="8965" max="8966" width="21" style="236" customWidth="1"/>
    <col min="8967" max="8967" width="4.85546875" style="236" customWidth="1"/>
    <col min="8968" max="8968" width="11.42578125" style="236" customWidth="1"/>
    <col min="8969" max="8969" width="64.140625" style="236" customWidth="1"/>
    <col min="8970" max="8971" width="21" style="236" customWidth="1"/>
    <col min="8972" max="8972" width="3.7109375" style="236" customWidth="1"/>
    <col min="8973" max="8973" width="4.5703125" style="236" customWidth="1"/>
    <col min="8974" max="9216" width="11.42578125" style="236" hidden="1"/>
    <col min="9217" max="9217" width="2" style="236" customWidth="1"/>
    <col min="9218" max="9218" width="2.42578125" style="236" customWidth="1"/>
    <col min="9219" max="9219" width="22" style="236" customWidth="1"/>
    <col min="9220" max="9220" width="68.85546875" style="236" customWidth="1"/>
    <col min="9221" max="9222" width="21" style="236" customWidth="1"/>
    <col min="9223" max="9223" width="4.85546875" style="236" customWidth="1"/>
    <col min="9224" max="9224" width="11.42578125" style="236" customWidth="1"/>
    <col min="9225" max="9225" width="64.140625" style="236" customWidth="1"/>
    <col min="9226" max="9227" width="21" style="236" customWidth="1"/>
    <col min="9228" max="9228" width="3.7109375" style="236" customWidth="1"/>
    <col min="9229" max="9229" width="4.5703125" style="236" customWidth="1"/>
    <col min="9230" max="9472" width="11.42578125" style="236" hidden="1"/>
    <col min="9473" max="9473" width="2" style="236" customWidth="1"/>
    <col min="9474" max="9474" width="2.42578125" style="236" customWidth="1"/>
    <col min="9475" max="9475" width="22" style="236" customWidth="1"/>
    <col min="9476" max="9476" width="68.85546875" style="236" customWidth="1"/>
    <col min="9477" max="9478" width="21" style="236" customWidth="1"/>
    <col min="9479" max="9479" width="4.85546875" style="236" customWidth="1"/>
    <col min="9480" max="9480" width="11.42578125" style="236" customWidth="1"/>
    <col min="9481" max="9481" width="64.140625" style="236" customWidth="1"/>
    <col min="9482" max="9483" width="21" style="236" customWidth="1"/>
    <col min="9484" max="9484" width="3.7109375" style="236" customWidth="1"/>
    <col min="9485" max="9485" width="4.5703125" style="236" customWidth="1"/>
    <col min="9486" max="9728" width="11.42578125" style="236" hidden="1"/>
    <col min="9729" max="9729" width="2" style="236" customWidth="1"/>
    <col min="9730" max="9730" width="2.42578125" style="236" customWidth="1"/>
    <col min="9731" max="9731" width="22" style="236" customWidth="1"/>
    <col min="9732" max="9732" width="68.85546875" style="236" customWidth="1"/>
    <col min="9733" max="9734" width="21" style="236" customWidth="1"/>
    <col min="9735" max="9735" width="4.85546875" style="236" customWidth="1"/>
    <col min="9736" max="9736" width="11.42578125" style="236" customWidth="1"/>
    <col min="9737" max="9737" width="64.140625" style="236" customWidth="1"/>
    <col min="9738" max="9739" width="21" style="236" customWidth="1"/>
    <col min="9740" max="9740" width="3.7109375" style="236" customWidth="1"/>
    <col min="9741" max="9741" width="4.5703125" style="236" customWidth="1"/>
    <col min="9742" max="9984" width="11.42578125" style="236" hidden="1"/>
    <col min="9985" max="9985" width="2" style="236" customWidth="1"/>
    <col min="9986" max="9986" width="2.42578125" style="236" customWidth="1"/>
    <col min="9987" max="9987" width="22" style="236" customWidth="1"/>
    <col min="9988" max="9988" width="68.85546875" style="236" customWidth="1"/>
    <col min="9989" max="9990" width="21" style="236" customWidth="1"/>
    <col min="9991" max="9991" width="4.85546875" style="236" customWidth="1"/>
    <col min="9992" max="9992" width="11.42578125" style="236" customWidth="1"/>
    <col min="9993" max="9993" width="64.140625" style="236" customWidth="1"/>
    <col min="9994" max="9995" width="21" style="236" customWidth="1"/>
    <col min="9996" max="9996" width="3.7109375" style="236" customWidth="1"/>
    <col min="9997" max="9997" width="4.5703125" style="236" customWidth="1"/>
    <col min="9998" max="10240" width="11.42578125" style="236" hidden="1"/>
    <col min="10241" max="10241" width="2" style="236" customWidth="1"/>
    <col min="10242" max="10242" width="2.42578125" style="236" customWidth="1"/>
    <col min="10243" max="10243" width="22" style="236" customWidth="1"/>
    <col min="10244" max="10244" width="68.85546875" style="236" customWidth="1"/>
    <col min="10245" max="10246" width="21" style="236" customWidth="1"/>
    <col min="10247" max="10247" width="4.85546875" style="236" customWidth="1"/>
    <col min="10248" max="10248" width="11.42578125" style="236" customWidth="1"/>
    <col min="10249" max="10249" width="64.140625" style="236" customWidth="1"/>
    <col min="10250" max="10251" width="21" style="236" customWidth="1"/>
    <col min="10252" max="10252" width="3.7109375" style="236" customWidth="1"/>
    <col min="10253" max="10253" width="4.5703125" style="236" customWidth="1"/>
    <col min="10254" max="10496" width="11.42578125" style="236" hidden="1"/>
    <col min="10497" max="10497" width="2" style="236" customWidth="1"/>
    <col min="10498" max="10498" width="2.42578125" style="236" customWidth="1"/>
    <col min="10499" max="10499" width="22" style="236" customWidth="1"/>
    <col min="10500" max="10500" width="68.85546875" style="236" customWidth="1"/>
    <col min="10501" max="10502" width="21" style="236" customWidth="1"/>
    <col min="10503" max="10503" width="4.85546875" style="236" customWidth="1"/>
    <col min="10504" max="10504" width="11.42578125" style="236" customWidth="1"/>
    <col min="10505" max="10505" width="64.140625" style="236" customWidth="1"/>
    <col min="10506" max="10507" width="21" style="236" customWidth="1"/>
    <col min="10508" max="10508" width="3.7109375" style="236" customWidth="1"/>
    <col min="10509" max="10509" width="4.5703125" style="236" customWidth="1"/>
    <col min="10510" max="10752" width="11.42578125" style="236" hidden="1"/>
    <col min="10753" max="10753" width="2" style="236" customWidth="1"/>
    <col min="10754" max="10754" width="2.42578125" style="236" customWidth="1"/>
    <col min="10755" max="10755" width="22" style="236" customWidth="1"/>
    <col min="10756" max="10756" width="68.85546875" style="236" customWidth="1"/>
    <col min="10757" max="10758" width="21" style="236" customWidth="1"/>
    <col min="10759" max="10759" width="4.85546875" style="236" customWidth="1"/>
    <col min="10760" max="10760" width="11.42578125" style="236" customWidth="1"/>
    <col min="10761" max="10761" width="64.140625" style="236" customWidth="1"/>
    <col min="10762" max="10763" width="21" style="236" customWidth="1"/>
    <col min="10764" max="10764" width="3.7109375" style="236" customWidth="1"/>
    <col min="10765" max="10765" width="4.5703125" style="236" customWidth="1"/>
    <col min="10766" max="11008" width="11.42578125" style="236" hidden="1"/>
    <col min="11009" max="11009" width="2" style="236" customWidth="1"/>
    <col min="11010" max="11010" width="2.42578125" style="236" customWidth="1"/>
    <col min="11011" max="11011" width="22" style="236" customWidth="1"/>
    <col min="11012" max="11012" width="68.85546875" style="236" customWidth="1"/>
    <col min="11013" max="11014" width="21" style="236" customWidth="1"/>
    <col min="11015" max="11015" width="4.85546875" style="236" customWidth="1"/>
    <col min="11016" max="11016" width="11.42578125" style="236" customWidth="1"/>
    <col min="11017" max="11017" width="64.140625" style="236" customWidth="1"/>
    <col min="11018" max="11019" width="21" style="236" customWidth="1"/>
    <col min="11020" max="11020" width="3.7109375" style="236" customWidth="1"/>
    <col min="11021" max="11021" width="4.5703125" style="236" customWidth="1"/>
    <col min="11022" max="11264" width="11.42578125" style="236" hidden="1"/>
    <col min="11265" max="11265" width="2" style="236" customWidth="1"/>
    <col min="11266" max="11266" width="2.42578125" style="236" customWidth="1"/>
    <col min="11267" max="11267" width="22" style="236" customWidth="1"/>
    <col min="11268" max="11268" width="68.85546875" style="236" customWidth="1"/>
    <col min="11269" max="11270" width="21" style="236" customWidth="1"/>
    <col min="11271" max="11271" width="4.85546875" style="236" customWidth="1"/>
    <col min="11272" max="11272" width="11.42578125" style="236" customWidth="1"/>
    <col min="11273" max="11273" width="64.140625" style="236" customWidth="1"/>
    <col min="11274" max="11275" width="21" style="236" customWidth="1"/>
    <col min="11276" max="11276" width="3.7109375" style="236" customWidth="1"/>
    <col min="11277" max="11277" width="4.5703125" style="236" customWidth="1"/>
    <col min="11278" max="11520" width="11.42578125" style="236" hidden="1"/>
    <col min="11521" max="11521" width="2" style="236" customWidth="1"/>
    <col min="11522" max="11522" width="2.42578125" style="236" customWidth="1"/>
    <col min="11523" max="11523" width="22" style="236" customWidth="1"/>
    <col min="11524" max="11524" width="68.85546875" style="236" customWidth="1"/>
    <col min="11525" max="11526" width="21" style="236" customWidth="1"/>
    <col min="11527" max="11527" width="4.85546875" style="236" customWidth="1"/>
    <col min="11528" max="11528" width="11.42578125" style="236" customWidth="1"/>
    <col min="11529" max="11529" width="64.140625" style="236" customWidth="1"/>
    <col min="11530" max="11531" width="21" style="236" customWidth="1"/>
    <col min="11532" max="11532" width="3.7109375" style="236" customWidth="1"/>
    <col min="11533" max="11533" width="4.5703125" style="236" customWidth="1"/>
    <col min="11534" max="11776" width="11.42578125" style="236" hidden="1"/>
    <col min="11777" max="11777" width="2" style="236" customWidth="1"/>
    <col min="11778" max="11778" width="2.42578125" style="236" customWidth="1"/>
    <col min="11779" max="11779" width="22" style="236" customWidth="1"/>
    <col min="11780" max="11780" width="68.85546875" style="236" customWidth="1"/>
    <col min="11781" max="11782" width="21" style="236" customWidth="1"/>
    <col min="11783" max="11783" width="4.85546875" style="236" customWidth="1"/>
    <col min="11784" max="11784" width="11.42578125" style="236" customWidth="1"/>
    <col min="11785" max="11785" width="64.140625" style="236" customWidth="1"/>
    <col min="11786" max="11787" width="21" style="236" customWidth="1"/>
    <col min="11788" max="11788" width="3.7109375" style="236" customWidth="1"/>
    <col min="11789" max="11789" width="4.5703125" style="236" customWidth="1"/>
    <col min="11790" max="12032" width="11.42578125" style="236" hidden="1"/>
    <col min="12033" max="12033" width="2" style="236" customWidth="1"/>
    <col min="12034" max="12034" width="2.42578125" style="236" customWidth="1"/>
    <col min="12035" max="12035" width="22" style="236" customWidth="1"/>
    <col min="12036" max="12036" width="68.85546875" style="236" customWidth="1"/>
    <col min="12037" max="12038" width="21" style="236" customWidth="1"/>
    <col min="12039" max="12039" width="4.85546875" style="236" customWidth="1"/>
    <col min="12040" max="12040" width="11.42578125" style="236" customWidth="1"/>
    <col min="12041" max="12041" width="64.140625" style="236" customWidth="1"/>
    <col min="12042" max="12043" width="21" style="236" customWidth="1"/>
    <col min="12044" max="12044" width="3.7109375" style="236" customWidth="1"/>
    <col min="12045" max="12045" width="4.5703125" style="236" customWidth="1"/>
    <col min="12046" max="12288" width="11.42578125" style="236" hidden="1"/>
    <col min="12289" max="12289" width="2" style="236" customWidth="1"/>
    <col min="12290" max="12290" width="2.42578125" style="236" customWidth="1"/>
    <col min="12291" max="12291" width="22" style="236" customWidth="1"/>
    <col min="12292" max="12292" width="68.85546875" style="236" customWidth="1"/>
    <col min="12293" max="12294" width="21" style="236" customWidth="1"/>
    <col min="12295" max="12295" width="4.85546875" style="236" customWidth="1"/>
    <col min="12296" max="12296" width="11.42578125" style="236" customWidth="1"/>
    <col min="12297" max="12297" width="64.140625" style="236" customWidth="1"/>
    <col min="12298" max="12299" width="21" style="236" customWidth="1"/>
    <col min="12300" max="12300" width="3.7109375" style="236" customWidth="1"/>
    <col min="12301" max="12301" width="4.5703125" style="236" customWidth="1"/>
    <col min="12302" max="12544" width="11.42578125" style="236" hidden="1"/>
    <col min="12545" max="12545" width="2" style="236" customWidth="1"/>
    <col min="12546" max="12546" width="2.42578125" style="236" customWidth="1"/>
    <col min="12547" max="12547" width="22" style="236" customWidth="1"/>
    <col min="12548" max="12548" width="68.85546875" style="236" customWidth="1"/>
    <col min="12549" max="12550" width="21" style="236" customWidth="1"/>
    <col min="12551" max="12551" width="4.85546875" style="236" customWidth="1"/>
    <col min="12552" max="12552" width="11.42578125" style="236" customWidth="1"/>
    <col min="12553" max="12553" width="64.140625" style="236" customWidth="1"/>
    <col min="12554" max="12555" width="21" style="236" customWidth="1"/>
    <col min="12556" max="12556" width="3.7109375" style="236" customWidth="1"/>
    <col min="12557" max="12557" width="4.5703125" style="236" customWidth="1"/>
    <col min="12558" max="12800" width="11.42578125" style="236" hidden="1"/>
    <col min="12801" max="12801" width="2" style="236" customWidth="1"/>
    <col min="12802" max="12802" width="2.42578125" style="236" customWidth="1"/>
    <col min="12803" max="12803" width="22" style="236" customWidth="1"/>
    <col min="12804" max="12804" width="68.85546875" style="236" customWidth="1"/>
    <col min="12805" max="12806" width="21" style="236" customWidth="1"/>
    <col min="12807" max="12807" width="4.85546875" style="236" customWidth="1"/>
    <col min="12808" max="12808" width="11.42578125" style="236" customWidth="1"/>
    <col min="12809" max="12809" width="64.140625" style="236" customWidth="1"/>
    <col min="12810" max="12811" width="21" style="236" customWidth="1"/>
    <col min="12812" max="12812" width="3.7109375" style="236" customWidth="1"/>
    <col min="12813" max="12813" width="4.5703125" style="236" customWidth="1"/>
    <col min="12814" max="13056" width="11.42578125" style="236" hidden="1"/>
    <col min="13057" max="13057" width="2" style="236" customWidth="1"/>
    <col min="13058" max="13058" width="2.42578125" style="236" customWidth="1"/>
    <col min="13059" max="13059" width="22" style="236" customWidth="1"/>
    <col min="13060" max="13060" width="68.85546875" style="236" customWidth="1"/>
    <col min="13061" max="13062" width="21" style="236" customWidth="1"/>
    <col min="13063" max="13063" width="4.85546875" style="236" customWidth="1"/>
    <col min="13064" max="13064" width="11.42578125" style="236" customWidth="1"/>
    <col min="13065" max="13065" width="64.140625" style="236" customWidth="1"/>
    <col min="13066" max="13067" width="21" style="236" customWidth="1"/>
    <col min="13068" max="13068" width="3.7109375" style="236" customWidth="1"/>
    <col min="13069" max="13069" width="4.5703125" style="236" customWidth="1"/>
    <col min="13070" max="13312" width="11.42578125" style="236" hidden="1"/>
    <col min="13313" max="13313" width="2" style="236" customWidth="1"/>
    <col min="13314" max="13314" width="2.42578125" style="236" customWidth="1"/>
    <col min="13315" max="13315" width="22" style="236" customWidth="1"/>
    <col min="13316" max="13316" width="68.85546875" style="236" customWidth="1"/>
    <col min="13317" max="13318" width="21" style="236" customWidth="1"/>
    <col min="13319" max="13319" width="4.85546875" style="236" customWidth="1"/>
    <col min="13320" max="13320" width="11.42578125" style="236" customWidth="1"/>
    <col min="13321" max="13321" width="64.140625" style="236" customWidth="1"/>
    <col min="13322" max="13323" width="21" style="236" customWidth="1"/>
    <col min="13324" max="13324" width="3.7109375" style="236" customWidth="1"/>
    <col min="13325" max="13325" width="4.5703125" style="236" customWidth="1"/>
    <col min="13326" max="13568" width="11.42578125" style="236" hidden="1"/>
    <col min="13569" max="13569" width="2" style="236" customWidth="1"/>
    <col min="13570" max="13570" width="2.42578125" style="236" customWidth="1"/>
    <col min="13571" max="13571" width="22" style="236" customWidth="1"/>
    <col min="13572" max="13572" width="68.85546875" style="236" customWidth="1"/>
    <col min="13573" max="13574" width="21" style="236" customWidth="1"/>
    <col min="13575" max="13575" width="4.85546875" style="236" customWidth="1"/>
    <col min="13576" max="13576" width="11.42578125" style="236" customWidth="1"/>
    <col min="13577" max="13577" width="64.140625" style="236" customWidth="1"/>
    <col min="13578" max="13579" width="21" style="236" customWidth="1"/>
    <col min="13580" max="13580" width="3.7109375" style="236" customWidth="1"/>
    <col min="13581" max="13581" width="4.5703125" style="236" customWidth="1"/>
    <col min="13582" max="13824" width="11.42578125" style="236" hidden="1"/>
    <col min="13825" max="13825" width="2" style="236" customWidth="1"/>
    <col min="13826" max="13826" width="2.42578125" style="236" customWidth="1"/>
    <col min="13827" max="13827" width="22" style="236" customWidth="1"/>
    <col min="13828" max="13828" width="68.85546875" style="236" customWidth="1"/>
    <col min="13829" max="13830" width="21" style="236" customWidth="1"/>
    <col min="13831" max="13831" width="4.85546875" style="236" customWidth="1"/>
    <col min="13832" max="13832" width="11.42578125" style="236" customWidth="1"/>
    <col min="13833" max="13833" width="64.140625" style="236" customWidth="1"/>
    <col min="13834" max="13835" width="21" style="236" customWidth="1"/>
    <col min="13836" max="13836" width="3.7109375" style="236" customWidth="1"/>
    <col min="13837" max="13837" width="4.5703125" style="236" customWidth="1"/>
    <col min="13838" max="14080" width="11.42578125" style="236" hidden="1"/>
    <col min="14081" max="14081" width="2" style="236" customWidth="1"/>
    <col min="14082" max="14082" width="2.42578125" style="236" customWidth="1"/>
    <col min="14083" max="14083" width="22" style="236" customWidth="1"/>
    <col min="14084" max="14084" width="68.85546875" style="236" customWidth="1"/>
    <col min="14085" max="14086" width="21" style="236" customWidth="1"/>
    <col min="14087" max="14087" width="4.85546875" style="236" customWidth="1"/>
    <col min="14088" max="14088" width="11.42578125" style="236" customWidth="1"/>
    <col min="14089" max="14089" width="64.140625" style="236" customWidth="1"/>
    <col min="14090" max="14091" width="21" style="236" customWidth="1"/>
    <col min="14092" max="14092" width="3.7109375" style="236" customWidth="1"/>
    <col min="14093" max="14093" width="4.5703125" style="236" customWidth="1"/>
    <col min="14094" max="14336" width="11.42578125" style="236" hidden="1"/>
    <col min="14337" max="14337" width="2" style="236" customWidth="1"/>
    <col min="14338" max="14338" width="2.42578125" style="236" customWidth="1"/>
    <col min="14339" max="14339" width="22" style="236" customWidth="1"/>
    <col min="14340" max="14340" width="68.85546875" style="236" customWidth="1"/>
    <col min="14341" max="14342" width="21" style="236" customWidth="1"/>
    <col min="14343" max="14343" width="4.85546875" style="236" customWidth="1"/>
    <col min="14344" max="14344" width="11.42578125" style="236" customWidth="1"/>
    <col min="14345" max="14345" width="64.140625" style="236" customWidth="1"/>
    <col min="14346" max="14347" width="21" style="236" customWidth="1"/>
    <col min="14348" max="14348" width="3.7109375" style="236" customWidth="1"/>
    <col min="14349" max="14349" width="4.5703125" style="236" customWidth="1"/>
    <col min="14350" max="14592" width="11.42578125" style="236" hidden="1"/>
    <col min="14593" max="14593" width="2" style="236" customWidth="1"/>
    <col min="14594" max="14594" width="2.42578125" style="236" customWidth="1"/>
    <col min="14595" max="14595" width="22" style="236" customWidth="1"/>
    <col min="14596" max="14596" width="68.85546875" style="236" customWidth="1"/>
    <col min="14597" max="14598" width="21" style="236" customWidth="1"/>
    <col min="14599" max="14599" width="4.85546875" style="236" customWidth="1"/>
    <col min="14600" max="14600" width="11.42578125" style="236" customWidth="1"/>
    <col min="14601" max="14601" width="64.140625" style="236" customWidth="1"/>
    <col min="14602" max="14603" width="21" style="236" customWidth="1"/>
    <col min="14604" max="14604" width="3.7109375" style="236" customWidth="1"/>
    <col min="14605" max="14605" width="4.5703125" style="236" customWidth="1"/>
    <col min="14606" max="14848" width="11.42578125" style="236" hidden="1"/>
    <col min="14849" max="14849" width="2" style="236" customWidth="1"/>
    <col min="14850" max="14850" width="2.42578125" style="236" customWidth="1"/>
    <col min="14851" max="14851" width="22" style="236" customWidth="1"/>
    <col min="14852" max="14852" width="68.85546875" style="236" customWidth="1"/>
    <col min="14853" max="14854" width="21" style="236" customWidth="1"/>
    <col min="14855" max="14855" width="4.85546875" style="236" customWidth="1"/>
    <col min="14856" max="14856" width="11.42578125" style="236" customWidth="1"/>
    <col min="14857" max="14857" width="64.140625" style="236" customWidth="1"/>
    <col min="14858" max="14859" width="21" style="236" customWidth="1"/>
    <col min="14860" max="14860" width="3.7109375" style="236" customWidth="1"/>
    <col min="14861" max="14861" width="4.5703125" style="236" customWidth="1"/>
    <col min="14862" max="15104" width="11.42578125" style="236" hidden="1"/>
    <col min="15105" max="15105" width="2" style="236" customWidth="1"/>
    <col min="15106" max="15106" width="2.42578125" style="236" customWidth="1"/>
    <col min="15107" max="15107" width="22" style="236" customWidth="1"/>
    <col min="15108" max="15108" width="68.85546875" style="236" customWidth="1"/>
    <col min="15109" max="15110" width="21" style="236" customWidth="1"/>
    <col min="15111" max="15111" width="4.85546875" style="236" customWidth="1"/>
    <col min="15112" max="15112" width="11.42578125" style="236" customWidth="1"/>
    <col min="15113" max="15113" width="64.140625" style="236" customWidth="1"/>
    <col min="15114" max="15115" width="21" style="236" customWidth="1"/>
    <col min="15116" max="15116" width="3.7109375" style="236" customWidth="1"/>
    <col min="15117" max="15117" width="4.5703125" style="236" customWidth="1"/>
    <col min="15118" max="15360" width="11.42578125" style="236" hidden="1"/>
    <col min="15361" max="15361" width="2" style="236" customWidth="1"/>
    <col min="15362" max="15362" width="2.42578125" style="236" customWidth="1"/>
    <col min="15363" max="15363" width="22" style="236" customWidth="1"/>
    <col min="15364" max="15364" width="68.85546875" style="236" customWidth="1"/>
    <col min="15365" max="15366" width="21" style="236" customWidth="1"/>
    <col min="15367" max="15367" width="4.85546875" style="236" customWidth="1"/>
    <col min="15368" max="15368" width="11.42578125" style="236" customWidth="1"/>
    <col min="15369" max="15369" width="64.140625" style="236" customWidth="1"/>
    <col min="15370" max="15371" width="21" style="236" customWidth="1"/>
    <col min="15372" max="15372" width="3.7109375" style="236" customWidth="1"/>
    <col min="15373" max="15373" width="4.5703125" style="236" customWidth="1"/>
    <col min="15374" max="15616" width="11.42578125" style="236" hidden="1"/>
    <col min="15617" max="15617" width="2" style="236" customWidth="1"/>
    <col min="15618" max="15618" width="2.42578125" style="236" customWidth="1"/>
    <col min="15619" max="15619" width="22" style="236" customWidth="1"/>
    <col min="15620" max="15620" width="68.85546875" style="236" customWidth="1"/>
    <col min="15621" max="15622" width="21" style="236" customWidth="1"/>
    <col min="15623" max="15623" width="4.85546875" style="236" customWidth="1"/>
    <col min="15624" max="15624" width="11.42578125" style="236" customWidth="1"/>
    <col min="15625" max="15625" width="64.140625" style="236" customWidth="1"/>
    <col min="15626" max="15627" width="21" style="236" customWidth="1"/>
    <col min="15628" max="15628" width="3.7109375" style="236" customWidth="1"/>
    <col min="15629" max="15629" width="4.5703125" style="236" customWidth="1"/>
    <col min="15630" max="15872" width="11.42578125" style="236" hidden="1"/>
    <col min="15873" max="15873" width="2" style="236" customWidth="1"/>
    <col min="15874" max="15874" width="2.42578125" style="236" customWidth="1"/>
    <col min="15875" max="15875" width="22" style="236" customWidth="1"/>
    <col min="15876" max="15876" width="68.85546875" style="236" customWidth="1"/>
    <col min="15877" max="15878" width="21" style="236" customWidth="1"/>
    <col min="15879" max="15879" width="4.85546875" style="236" customWidth="1"/>
    <col min="15880" max="15880" width="11.42578125" style="236" customWidth="1"/>
    <col min="15881" max="15881" width="64.140625" style="236" customWidth="1"/>
    <col min="15882" max="15883" width="21" style="236" customWidth="1"/>
    <col min="15884" max="15884" width="3.7109375" style="236" customWidth="1"/>
    <col min="15885" max="15885" width="4.5703125" style="236" customWidth="1"/>
    <col min="15886" max="16128" width="11.42578125" style="236" hidden="1"/>
    <col min="16129" max="16129" width="2" style="236" customWidth="1"/>
    <col min="16130" max="16130" width="2.42578125" style="236" customWidth="1"/>
    <col min="16131" max="16131" width="22" style="236" customWidth="1"/>
    <col min="16132" max="16132" width="68.85546875" style="236" customWidth="1"/>
    <col min="16133" max="16134" width="21" style="236" customWidth="1"/>
    <col min="16135" max="16135" width="4.85546875" style="236" customWidth="1"/>
    <col min="16136" max="16136" width="11.42578125" style="236" customWidth="1"/>
    <col min="16137" max="16137" width="64.140625" style="236" customWidth="1"/>
    <col min="16138" max="16139" width="21" style="236" customWidth="1"/>
    <col min="16140" max="16140" width="3.7109375" style="236" customWidth="1"/>
    <col min="16141" max="16141" width="4.5703125" style="236" customWidth="1"/>
    <col min="16142" max="16384" width="11.42578125" style="236" hidden="1"/>
  </cols>
  <sheetData>
    <row r="1" spans="2:14" ht="14.25"/>
    <row r="2" spans="2:14" ht="14.25">
      <c r="B2" s="190"/>
      <c r="C2" s="5"/>
      <c r="D2" s="481"/>
      <c r="E2" s="481"/>
      <c r="F2" s="481"/>
      <c r="G2" s="481"/>
      <c r="H2" s="481"/>
      <c r="I2" s="481"/>
      <c r="J2" s="481"/>
      <c r="K2" s="5"/>
      <c r="L2" s="5"/>
    </row>
    <row r="3" spans="2:14" ht="26.25">
      <c r="B3" s="483" t="s">
        <v>65</v>
      </c>
      <c r="C3" s="483"/>
      <c r="D3" s="483"/>
      <c r="E3" s="483"/>
      <c r="F3" s="483"/>
      <c r="G3" s="483"/>
      <c r="H3" s="483"/>
      <c r="I3" s="483"/>
      <c r="J3" s="483"/>
      <c r="K3" s="483"/>
      <c r="L3" s="483"/>
    </row>
    <row r="4" spans="2:14" s="238" customFormat="1" ht="18">
      <c r="B4" s="484" t="s">
        <v>343</v>
      </c>
      <c r="C4" s="484"/>
      <c r="D4" s="484"/>
      <c r="E4" s="484"/>
      <c r="F4" s="484"/>
      <c r="G4" s="484"/>
      <c r="H4" s="484"/>
      <c r="I4" s="484"/>
      <c r="J4" s="484"/>
      <c r="K4" s="484"/>
      <c r="L4" s="484"/>
    </row>
    <row r="5" spans="2:14" s="238" customFormat="1" ht="18">
      <c r="B5" s="484" t="s">
        <v>2</v>
      </c>
      <c r="C5" s="484"/>
      <c r="D5" s="484"/>
      <c r="E5" s="484"/>
      <c r="F5" s="484"/>
      <c r="G5" s="484"/>
      <c r="H5" s="484"/>
      <c r="I5" s="484"/>
      <c r="J5" s="484"/>
      <c r="K5" s="484"/>
      <c r="L5" s="484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2" t="s">
        <v>3</v>
      </c>
      <c r="D7" s="482" t="s">
        <v>341</v>
      </c>
      <c r="E7" s="482"/>
      <c r="F7" s="482"/>
      <c r="G7" s="482"/>
      <c r="H7" s="482"/>
      <c r="I7" s="482"/>
      <c r="J7" s="482"/>
      <c r="K7" s="482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80" t="s">
        <v>66</v>
      </c>
      <c r="D9" s="480"/>
      <c r="E9" s="183">
        <v>2020</v>
      </c>
      <c r="F9" s="183">
        <v>2019</v>
      </c>
      <c r="G9" s="189"/>
      <c r="H9" s="480" t="s">
        <v>66</v>
      </c>
      <c r="I9" s="480"/>
      <c r="J9" s="183">
        <v>2020</v>
      </c>
      <c r="K9" s="183">
        <v>2019</v>
      </c>
      <c r="L9" s="184"/>
    </row>
    <row r="10" spans="2:14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79" t="s">
        <v>67</v>
      </c>
      <c r="D11" s="479"/>
      <c r="E11" s="206"/>
      <c r="F11" s="206"/>
      <c r="G11" s="202"/>
      <c r="H11" s="479" t="s">
        <v>68</v>
      </c>
      <c r="I11" s="479"/>
      <c r="J11" s="206"/>
      <c r="K11" s="206"/>
      <c r="L11" s="207"/>
    </row>
    <row r="12" spans="2:14" s="238" customFormat="1" ht="15.75">
      <c r="B12" s="208"/>
      <c r="C12" s="478" t="s">
        <v>69</v>
      </c>
      <c r="D12" s="478"/>
      <c r="E12" s="209">
        <f>SUM(E13:E20)</f>
        <v>10477003.279999999</v>
      </c>
      <c r="F12" s="209">
        <f>SUM(F13:F20)</f>
        <v>26009042.710000001</v>
      </c>
      <c r="G12" s="202"/>
      <c r="H12" s="479" t="s">
        <v>70</v>
      </c>
      <c r="I12" s="479"/>
      <c r="J12" s="209">
        <f>SUM(J13:J15)</f>
        <v>489296108.37999994</v>
      </c>
      <c r="K12" s="209">
        <f>SUM(K13:K15)</f>
        <v>456186413.72000003</v>
      </c>
      <c r="L12" s="207"/>
    </row>
    <row r="13" spans="2:14" s="238" customFormat="1">
      <c r="B13" s="210"/>
      <c r="C13" s="477" t="s">
        <v>71</v>
      </c>
      <c r="D13" s="477"/>
      <c r="E13" s="211">
        <v>0</v>
      </c>
      <c r="F13" s="211">
        <v>0</v>
      </c>
      <c r="G13" s="202"/>
      <c r="H13" s="477" t="s">
        <v>72</v>
      </c>
      <c r="I13" s="477"/>
      <c r="J13" s="211">
        <v>435394995.27999997</v>
      </c>
      <c r="K13" s="211">
        <v>401803788.16000003</v>
      </c>
      <c r="L13" s="207"/>
      <c r="N13" s="211"/>
    </row>
    <row r="14" spans="2:14" s="238" customFormat="1">
      <c r="B14" s="210"/>
      <c r="C14" s="477" t="s">
        <v>73</v>
      </c>
      <c r="D14" s="477"/>
      <c r="E14" s="211">
        <v>0</v>
      </c>
      <c r="F14" s="211">
        <v>0</v>
      </c>
      <c r="G14" s="202"/>
      <c r="H14" s="477" t="s">
        <v>74</v>
      </c>
      <c r="I14" s="477"/>
      <c r="J14" s="211">
        <v>24310205.780000001</v>
      </c>
      <c r="K14" s="211">
        <v>23805284.710000005</v>
      </c>
      <c r="L14" s="207"/>
      <c r="N14" s="211"/>
    </row>
    <row r="15" spans="2:14" s="238" customFormat="1">
      <c r="B15" s="210"/>
      <c r="C15" s="477" t="s">
        <v>75</v>
      </c>
      <c r="D15" s="477"/>
      <c r="E15" s="211">
        <v>0</v>
      </c>
      <c r="F15" s="211">
        <v>0</v>
      </c>
      <c r="G15" s="202"/>
      <c r="H15" s="477" t="s">
        <v>76</v>
      </c>
      <c r="I15" s="477"/>
      <c r="J15" s="211">
        <v>29590907.32</v>
      </c>
      <c r="K15" s="450">
        <v>30577340.849999994</v>
      </c>
      <c r="L15" s="207"/>
    </row>
    <row r="16" spans="2:14" s="238" customFormat="1" ht="15.75">
      <c r="B16" s="210"/>
      <c r="C16" s="477" t="s">
        <v>77</v>
      </c>
      <c r="D16" s="477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77" t="s">
        <v>78</v>
      </c>
      <c r="D17" s="477"/>
      <c r="E17" s="211">
        <v>0</v>
      </c>
      <c r="F17" s="211">
        <v>0</v>
      </c>
      <c r="G17" s="202"/>
      <c r="H17" s="479" t="s">
        <v>79</v>
      </c>
      <c r="I17" s="479"/>
      <c r="J17" s="209">
        <f>SUM(J18:J26)</f>
        <v>17371708.620000001</v>
      </c>
      <c r="K17" s="209">
        <f>SUM(K18:K26)</f>
        <v>16476649.08</v>
      </c>
      <c r="L17" s="207"/>
    </row>
    <row r="18" spans="2:12" s="238" customFormat="1">
      <c r="B18" s="210"/>
      <c r="C18" s="477" t="s">
        <v>80</v>
      </c>
      <c r="D18" s="477"/>
      <c r="E18" s="211">
        <v>0</v>
      </c>
      <c r="F18" s="211">
        <v>0</v>
      </c>
      <c r="G18" s="202"/>
      <c r="H18" s="477" t="s">
        <v>81</v>
      </c>
      <c r="I18" s="477"/>
      <c r="J18" s="211">
        <v>0</v>
      </c>
      <c r="K18" s="211">
        <v>0</v>
      </c>
      <c r="L18" s="207"/>
    </row>
    <row r="19" spans="2:12" s="238" customFormat="1">
      <c r="B19" s="210"/>
      <c r="C19" s="477" t="s">
        <v>82</v>
      </c>
      <c r="D19" s="477"/>
      <c r="E19" s="211">
        <v>10477003.279999999</v>
      </c>
      <c r="F19" s="211">
        <v>26009042.710000001</v>
      </c>
      <c r="G19" s="202"/>
      <c r="H19" s="477" t="s">
        <v>83</v>
      </c>
      <c r="I19" s="477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77" t="s">
        <v>84</v>
      </c>
      <c r="D20" s="477"/>
      <c r="E20" s="211">
        <v>0</v>
      </c>
      <c r="F20" s="211">
        <v>0</v>
      </c>
      <c r="G20" s="202"/>
      <c r="H20" s="477" t="s">
        <v>85</v>
      </c>
      <c r="I20" s="477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77" t="s">
        <v>86</v>
      </c>
      <c r="I21" s="477"/>
      <c r="J21" s="450">
        <v>17371708.620000001</v>
      </c>
      <c r="K21" s="211">
        <v>16476649.08</v>
      </c>
      <c r="L21" s="207"/>
    </row>
    <row r="22" spans="2:12" s="238" customFormat="1" ht="38.25" customHeight="1">
      <c r="B22" s="208"/>
      <c r="C22" s="478" t="s">
        <v>87</v>
      </c>
      <c r="D22" s="478"/>
      <c r="E22" s="209">
        <f>SUM(E23:E24)</f>
        <v>521204710.86000001</v>
      </c>
      <c r="F22" s="209">
        <f>SUM(F23:F24)</f>
        <v>488161095.49000001</v>
      </c>
      <c r="G22" s="202"/>
      <c r="H22" s="477" t="s">
        <v>88</v>
      </c>
      <c r="I22" s="477"/>
      <c r="J22" s="211">
        <v>0</v>
      </c>
      <c r="K22" s="211">
        <v>0</v>
      </c>
      <c r="L22" s="207"/>
    </row>
    <row r="23" spans="2:12" s="238" customFormat="1">
      <c r="B23" s="210"/>
      <c r="C23" s="477" t="s">
        <v>89</v>
      </c>
      <c r="D23" s="477"/>
      <c r="E23" s="214">
        <v>12172804.859999999</v>
      </c>
      <c r="F23" s="214">
        <v>15053493.41</v>
      </c>
      <c r="G23" s="202"/>
      <c r="H23" s="477" t="s">
        <v>90</v>
      </c>
      <c r="I23" s="477"/>
      <c r="J23" s="211">
        <v>0</v>
      </c>
      <c r="K23" s="211">
        <v>0</v>
      </c>
      <c r="L23" s="207"/>
    </row>
    <row r="24" spans="2:12" s="238" customFormat="1">
      <c r="B24" s="210"/>
      <c r="C24" s="477" t="s">
        <v>91</v>
      </c>
      <c r="D24" s="477"/>
      <c r="E24" s="211">
        <v>509031906</v>
      </c>
      <c r="F24" s="211">
        <v>473107602.07999998</v>
      </c>
      <c r="G24" s="202"/>
      <c r="H24" s="477" t="s">
        <v>92</v>
      </c>
      <c r="I24" s="477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77" t="s">
        <v>93</v>
      </c>
      <c r="I25" s="477"/>
      <c r="J25" s="211">
        <v>0</v>
      </c>
      <c r="K25" s="211">
        <v>0</v>
      </c>
      <c r="L25" s="207"/>
    </row>
    <row r="26" spans="2:12" s="238" customFormat="1" ht="15.75">
      <c r="B26" s="210"/>
      <c r="C26" s="478" t="s">
        <v>94</v>
      </c>
      <c r="D26" s="478"/>
      <c r="E26" s="209">
        <f>SUM(E27:E31)</f>
        <v>4912418.51</v>
      </c>
      <c r="F26" s="209">
        <f>SUM(F27:F31)</f>
        <v>2572014.65</v>
      </c>
      <c r="G26" s="202"/>
      <c r="H26" s="477" t="s">
        <v>95</v>
      </c>
      <c r="I26" s="477"/>
      <c r="J26" s="211">
        <v>0</v>
      </c>
      <c r="K26" s="211">
        <v>0</v>
      </c>
      <c r="L26" s="207"/>
    </row>
    <row r="27" spans="2:12" s="238" customFormat="1" ht="15.75">
      <c r="B27" s="210"/>
      <c r="C27" s="477" t="s">
        <v>96</v>
      </c>
      <c r="D27" s="477"/>
      <c r="E27" s="211">
        <v>2667453.2799999998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77" t="s">
        <v>97</v>
      </c>
      <c r="D28" s="477"/>
      <c r="E28" s="211">
        <v>0</v>
      </c>
      <c r="F28" s="211">
        <v>0</v>
      </c>
      <c r="G28" s="202"/>
      <c r="H28" s="478" t="s">
        <v>89</v>
      </c>
      <c r="I28" s="478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77" t="s">
        <v>98</v>
      </c>
      <c r="D29" s="477"/>
      <c r="E29" s="211">
        <v>0</v>
      </c>
      <c r="F29" s="211">
        <v>0</v>
      </c>
      <c r="G29" s="202"/>
      <c r="H29" s="477" t="s">
        <v>99</v>
      </c>
      <c r="I29" s="477"/>
      <c r="J29" s="211">
        <v>0</v>
      </c>
      <c r="K29" s="211">
        <v>0</v>
      </c>
      <c r="L29" s="207"/>
    </row>
    <row r="30" spans="2:12" s="238" customFormat="1">
      <c r="B30" s="210"/>
      <c r="C30" s="477" t="s">
        <v>100</v>
      </c>
      <c r="D30" s="477"/>
      <c r="E30" s="211">
        <v>0</v>
      </c>
      <c r="F30" s="211">
        <v>0</v>
      </c>
      <c r="G30" s="202"/>
      <c r="H30" s="477" t="s">
        <v>51</v>
      </c>
      <c r="I30" s="477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77" t="s">
        <v>101</v>
      </c>
      <c r="D31" s="477"/>
      <c r="E31" s="211">
        <v>2244965.23</v>
      </c>
      <c r="F31" s="211">
        <v>1444880.25</v>
      </c>
      <c r="G31" s="202"/>
      <c r="H31" s="477" t="s">
        <v>102</v>
      </c>
      <c r="I31" s="477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76" t="s">
        <v>103</v>
      </c>
      <c r="D33" s="476"/>
      <c r="E33" s="217">
        <f>E12+E22+E26</f>
        <v>536594132.64999998</v>
      </c>
      <c r="F33" s="217">
        <f>F12+F22+F26</f>
        <v>516742152.84999996</v>
      </c>
      <c r="G33" s="218"/>
      <c r="H33" s="479" t="s">
        <v>104</v>
      </c>
      <c r="I33" s="479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76"/>
      <c r="D34" s="476"/>
      <c r="E34" s="206"/>
      <c r="F34" s="206"/>
      <c r="G34" s="202"/>
      <c r="H34" s="477" t="s">
        <v>105</v>
      </c>
      <c r="I34" s="477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77" t="s">
        <v>106</v>
      </c>
      <c r="I35" s="477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77" t="s">
        <v>107</v>
      </c>
      <c r="I36" s="477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8"/>
      <c r="F37" s="202"/>
      <c r="G37" s="202"/>
      <c r="H37" s="477" t="s">
        <v>108</v>
      </c>
      <c r="I37" s="477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77" t="s">
        <v>109</v>
      </c>
      <c r="I38" s="477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78" t="s">
        <v>110</v>
      </c>
      <c r="I40" s="478"/>
      <c r="J40" s="219">
        <f>SUM(J41:J46)</f>
        <v>3948306.6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77" t="s">
        <v>111</v>
      </c>
      <c r="I41" s="477"/>
      <c r="J41" s="211">
        <v>3948216.6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77" t="s">
        <v>112</v>
      </c>
      <c r="I42" s="477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77" t="s">
        <v>113</v>
      </c>
      <c r="I43" s="477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77" t="s">
        <v>114</v>
      </c>
      <c r="I44" s="477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77" t="s">
        <v>115</v>
      </c>
      <c r="I45" s="477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77" t="s">
        <v>116</v>
      </c>
      <c r="I46" s="477"/>
      <c r="J46" s="211">
        <v>90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78" t="s">
        <v>117</v>
      </c>
      <c r="I48" s="478"/>
      <c r="J48" s="219">
        <f>J49</f>
        <v>0</v>
      </c>
      <c r="K48" s="219">
        <f>K49</f>
        <v>0</v>
      </c>
      <c r="L48" s="207"/>
    </row>
    <row r="49" spans="2:12" s="238" customFormat="1">
      <c r="B49" s="220"/>
      <c r="C49" s="202"/>
      <c r="D49" s="202"/>
      <c r="E49" s="202"/>
      <c r="F49" s="202"/>
      <c r="G49" s="202"/>
      <c r="H49" s="477" t="s">
        <v>118</v>
      </c>
      <c r="I49" s="477"/>
      <c r="J49" s="211">
        <v>0</v>
      </c>
      <c r="K49" s="211">
        <v>0</v>
      </c>
      <c r="L49" s="207"/>
    </row>
    <row r="50" spans="2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2:12" s="238" customFormat="1">
      <c r="B51" s="220"/>
      <c r="C51" s="202"/>
      <c r="D51" s="202"/>
      <c r="E51" s="202"/>
      <c r="F51" s="202"/>
      <c r="G51" s="202"/>
      <c r="H51" s="476" t="s">
        <v>119</v>
      </c>
      <c r="I51" s="476"/>
      <c r="J51" s="221">
        <f>J12+J17+J28+J33+J40+J48</f>
        <v>510616123.59999996</v>
      </c>
      <c r="K51" s="221">
        <f>K12+K17+K28+K33+K40+K48</f>
        <v>477694059.11000001</v>
      </c>
      <c r="L51" s="222"/>
    </row>
    <row r="52" spans="2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2:12" s="238" customFormat="1">
      <c r="B53" s="220"/>
      <c r="C53" s="202"/>
      <c r="D53" s="202"/>
      <c r="E53" s="202"/>
      <c r="F53" s="202"/>
      <c r="G53" s="202"/>
      <c r="H53" s="474" t="s">
        <v>120</v>
      </c>
      <c r="I53" s="474"/>
      <c r="J53" s="221">
        <f>E33-J51</f>
        <v>25978009.050000012</v>
      </c>
      <c r="K53" s="221">
        <f>F33-K51</f>
        <v>39048093.73999995</v>
      </c>
      <c r="L53" s="222"/>
    </row>
    <row r="54" spans="2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2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2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2:12" s="238" customFormat="1" ht="15.75">
      <c r="C58" s="475" t="s">
        <v>302</v>
      </c>
      <c r="D58" s="475"/>
      <c r="E58" s="475"/>
      <c r="F58" s="475"/>
      <c r="G58" s="475"/>
      <c r="H58" s="475"/>
      <c r="I58" s="475"/>
      <c r="J58" s="475"/>
      <c r="K58" s="475"/>
    </row>
    <row r="59" spans="2:12" s="238" customFormat="1" ht="15.75">
      <c r="C59" s="230"/>
      <c r="D59" s="230"/>
      <c r="E59" s="230"/>
      <c r="F59" s="230"/>
      <c r="G59" s="230"/>
      <c r="H59" s="230"/>
      <c r="I59" s="230"/>
      <c r="J59" s="230"/>
      <c r="K59" s="230"/>
    </row>
    <row r="60" spans="2:12" s="663" customFormat="1" ht="15.75">
      <c r="C60" s="455"/>
      <c r="D60" s="455"/>
      <c r="E60" s="455"/>
      <c r="F60" s="455"/>
      <c r="G60" s="455"/>
      <c r="H60" s="455"/>
      <c r="I60" s="455"/>
      <c r="J60" s="455"/>
      <c r="K60" s="455"/>
    </row>
    <row r="61" spans="2:12" s="663" customFormat="1">
      <c r="C61" s="188"/>
      <c r="D61" s="188"/>
      <c r="E61" s="229"/>
      <c r="F61" s="229"/>
      <c r="H61" s="188"/>
      <c r="I61" s="188"/>
      <c r="J61" s="229"/>
      <c r="K61" s="229"/>
    </row>
    <row r="62" spans="2:12" s="663" customFormat="1">
      <c r="C62" s="188"/>
      <c r="D62" s="504"/>
      <c r="E62" s="504"/>
      <c r="F62" s="229"/>
      <c r="H62" s="504"/>
      <c r="I62" s="504"/>
      <c r="J62" s="229"/>
      <c r="K62" s="229"/>
    </row>
    <row r="63" spans="2:12" s="663" customFormat="1" ht="15.75">
      <c r="C63" s="203"/>
      <c r="D63" s="505"/>
      <c r="E63" s="505"/>
      <c r="F63" s="229"/>
      <c r="G63" s="229"/>
      <c r="H63" s="505"/>
      <c r="I63" s="505"/>
      <c r="J63" s="231"/>
      <c r="K63" s="229"/>
    </row>
    <row r="64" spans="2:12" s="663" customFormat="1" ht="15.75">
      <c r="C64" s="232"/>
      <c r="D64" s="457"/>
      <c r="E64" s="457"/>
      <c r="F64" s="229"/>
      <c r="G64" s="229"/>
      <c r="H64" s="457"/>
      <c r="I64" s="457"/>
      <c r="J64" s="231"/>
      <c r="K64" s="229"/>
    </row>
    <row r="65" spans="3:12" s="663" customFormat="1">
      <c r="E65" s="233"/>
    </row>
    <row r="66" spans="3:12" s="432" customFormat="1" ht="14.25">
      <c r="C66" s="664"/>
      <c r="D66" s="664"/>
      <c r="E66" s="664"/>
      <c r="F66" s="664"/>
      <c r="G66" s="664"/>
      <c r="H66" s="664"/>
      <c r="I66" s="664"/>
      <c r="J66" s="664"/>
      <c r="K66" s="664"/>
      <c r="L66" s="664"/>
    </row>
    <row r="67" spans="3:12" s="432" customFormat="1" ht="14.25">
      <c r="E67" s="196"/>
    </row>
    <row r="68" spans="3:12" s="432" customFormat="1" ht="15" customHeight="1"/>
  </sheetData>
  <mergeCells count="72"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H25:I25"/>
    <mergeCell ref="C26:D26"/>
    <mergeCell ref="H26:I26"/>
    <mergeCell ref="C27:D27"/>
    <mergeCell ref="C28:D28"/>
    <mergeCell ref="H28:I28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D64:E64"/>
    <mergeCell ref="H64:I64"/>
    <mergeCell ref="H53:I53"/>
    <mergeCell ref="C58:K58"/>
    <mergeCell ref="D62:E62"/>
    <mergeCell ref="H62:I62"/>
    <mergeCell ref="D63:E63"/>
    <mergeCell ref="H63:I6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33" zoomScale="80" zoomScaleNormal="80" workbookViewId="0">
      <selection activeCell="A48" sqref="A48:XFD56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86" t="s">
        <v>121</v>
      </c>
      <c r="C1" s="486"/>
      <c r="D1" s="486"/>
      <c r="E1" s="486"/>
      <c r="F1" s="486"/>
      <c r="G1" s="486"/>
      <c r="H1" s="486"/>
      <c r="I1" s="486"/>
      <c r="J1" s="486"/>
    </row>
    <row r="2" spans="2:10" ht="15.75" customHeight="1">
      <c r="B2" s="485" t="s">
        <v>343</v>
      </c>
      <c r="C2" s="485"/>
      <c r="D2" s="485"/>
      <c r="E2" s="485"/>
      <c r="F2" s="485"/>
      <c r="G2" s="485"/>
      <c r="H2" s="485"/>
      <c r="I2" s="485"/>
      <c r="J2" s="485"/>
    </row>
    <row r="3" spans="2:10" ht="15.75" customHeight="1">
      <c r="B3" s="485"/>
      <c r="C3" s="485"/>
      <c r="D3" s="485"/>
      <c r="E3" s="485"/>
      <c r="F3" s="485"/>
      <c r="G3" s="485"/>
      <c r="H3" s="485"/>
      <c r="I3" s="485"/>
      <c r="J3" s="485"/>
    </row>
    <row r="4" spans="2:10">
      <c r="B4" s="6"/>
      <c r="C4" s="191"/>
      <c r="D4" s="490"/>
      <c r="E4" s="490"/>
      <c r="F4" s="490"/>
      <c r="G4" s="490"/>
      <c r="H4" s="490"/>
      <c r="I4" s="490"/>
      <c r="J4" s="490"/>
    </row>
    <row r="5" spans="2:10" s="238" customFormat="1" ht="15.75">
      <c r="B5" s="234"/>
      <c r="C5" s="203" t="s">
        <v>3</v>
      </c>
      <c r="D5" s="466" t="s">
        <v>341</v>
      </c>
      <c r="E5" s="466"/>
      <c r="F5" s="466"/>
      <c r="G5" s="466"/>
      <c r="H5" s="466"/>
      <c r="I5" s="466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91" t="s">
        <v>66</v>
      </c>
      <c r="D8" s="491"/>
      <c r="E8" s="419" t="s">
        <v>50</v>
      </c>
      <c r="F8" s="419" t="s">
        <v>123</v>
      </c>
      <c r="G8" s="419" t="s">
        <v>124</v>
      </c>
      <c r="H8" s="419" t="s">
        <v>304</v>
      </c>
      <c r="I8" s="419" t="s">
        <v>125</v>
      </c>
      <c r="J8" s="420"/>
    </row>
    <row r="9" spans="2:10" s="238" customFormat="1" ht="31.5" customHeight="1">
      <c r="B9" s="239"/>
      <c r="C9" s="492" t="s">
        <v>334</v>
      </c>
      <c r="D9" s="492"/>
      <c r="E9" s="421">
        <f>SUM(E10:E12)</f>
        <v>77245779.400000006</v>
      </c>
      <c r="F9" s="421">
        <f>SUM(F10:F12)</f>
        <v>0</v>
      </c>
      <c r="G9" s="421">
        <f>SUM(G10:G12)</f>
        <v>0</v>
      </c>
      <c r="H9" s="421">
        <f>SUM(H10:H12)</f>
        <v>0</v>
      </c>
      <c r="I9" s="421">
        <f>SUM(E9:H9)</f>
        <v>77245779.400000006</v>
      </c>
      <c r="J9" s="240"/>
    </row>
    <row r="10" spans="2:10" s="238" customFormat="1" ht="15.75">
      <c r="B10" s="220"/>
      <c r="C10" s="487" t="s">
        <v>126</v>
      </c>
      <c r="D10" s="487"/>
      <c r="E10" s="422">
        <v>0</v>
      </c>
      <c r="F10" s="422">
        <v>0</v>
      </c>
      <c r="G10" s="422">
        <v>0</v>
      </c>
      <c r="H10" s="422">
        <v>0</v>
      </c>
      <c r="I10" s="423">
        <f>SUM(E10:H10)</f>
        <v>0</v>
      </c>
      <c r="J10" s="240"/>
    </row>
    <row r="11" spans="2:10" s="238" customFormat="1" ht="15.75">
      <c r="B11" s="220"/>
      <c r="C11" s="487" t="s">
        <v>52</v>
      </c>
      <c r="D11" s="487"/>
      <c r="E11" s="422">
        <v>77245779.400000006</v>
      </c>
      <c r="F11" s="422">
        <v>0</v>
      </c>
      <c r="G11" s="422">
        <v>0</v>
      </c>
      <c r="H11" s="422">
        <v>0</v>
      </c>
      <c r="I11" s="423">
        <f>SUM(E11:H11)</f>
        <v>77245779.400000006</v>
      </c>
      <c r="J11" s="240"/>
    </row>
    <row r="12" spans="2:10" s="238" customFormat="1" ht="15.75">
      <c r="B12" s="220"/>
      <c r="C12" s="487" t="s">
        <v>127</v>
      </c>
      <c r="D12" s="487"/>
      <c r="E12" s="422">
        <v>0</v>
      </c>
      <c r="F12" s="422">
        <v>0</v>
      </c>
      <c r="G12" s="422">
        <v>0</v>
      </c>
      <c r="H12" s="422">
        <v>0</v>
      </c>
      <c r="I12" s="423">
        <f>SUM(E12:H12)</f>
        <v>0</v>
      </c>
      <c r="J12" s="240"/>
    </row>
    <row r="13" spans="2:10" s="238" customFormat="1" ht="15.75">
      <c r="B13" s="239"/>
      <c r="C13" s="424"/>
      <c r="D13" s="425"/>
      <c r="E13" s="423"/>
      <c r="F13" s="423"/>
      <c r="G13" s="423"/>
      <c r="H13" s="423"/>
      <c r="I13" s="423"/>
      <c r="J13" s="240"/>
    </row>
    <row r="14" spans="2:10" s="238" customFormat="1" ht="36.75" customHeight="1">
      <c r="B14" s="239"/>
      <c r="C14" s="489" t="s">
        <v>335</v>
      </c>
      <c r="D14" s="489"/>
      <c r="E14" s="421">
        <f>SUM(E15:E19)</f>
        <v>0</v>
      </c>
      <c r="F14" s="421">
        <f>SUM(F15:F19)</f>
        <v>-8488865.1500000004</v>
      </c>
      <c r="G14" s="421">
        <f>SUM(G15:G19)</f>
        <v>39048093.73999995</v>
      </c>
      <c r="H14" s="421">
        <f>SUM(H15:H19)</f>
        <v>0</v>
      </c>
      <c r="I14" s="421">
        <f>SUM(E14:H14)</f>
        <v>30559228.589999951</v>
      </c>
      <c r="J14" s="240"/>
    </row>
    <row r="15" spans="2:10" s="238" customFormat="1" ht="15.75">
      <c r="B15" s="220"/>
      <c r="C15" s="487" t="s">
        <v>128</v>
      </c>
      <c r="D15" s="487"/>
      <c r="E15" s="422">
        <v>0</v>
      </c>
      <c r="F15" s="422">
        <v>0</v>
      </c>
      <c r="G15" s="449">
        <v>39048093.73999995</v>
      </c>
      <c r="H15" s="422">
        <v>0</v>
      </c>
      <c r="I15" s="423">
        <f>SUM(E15:H15)</f>
        <v>39048093.73999995</v>
      </c>
      <c r="J15" s="240"/>
    </row>
    <row r="16" spans="2:10" s="238" customFormat="1" ht="15.75">
      <c r="B16" s="220"/>
      <c r="C16" s="487" t="s">
        <v>56</v>
      </c>
      <c r="D16" s="487"/>
      <c r="E16" s="422">
        <v>0</v>
      </c>
      <c r="F16" s="449">
        <v>3789213.4</v>
      </c>
      <c r="G16" s="422">
        <v>0</v>
      </c>
      <c r="H16" s="422">
        <v>0</v>
      </c>
      <c r="I16" s="423">
        <f>SUM(E16:H16)</f>
        <v>3789213.4</v>
      </c>
      <c r="J16" s="240"/>
    </row>
    <row r="17" spans="2:13" s="238" customFormat="1" ht="15.75">
      <c r="B17" s="220"/>
      <c r="C17" s="487" t="s">
        <v>129</v>
      </c>
      <c r="D17" s="487"/>
      <c r="E17" s="422" t="s">
        <v>122</v>
      </c>
      <c r="F17" s="422">
        <v>1459138</v>
      </c>
      <c r="G17" s="422">
        <v>0</v>
      </c>
      <c r="H17" s="422">
        <v>0</v>
      </c>
      <c r="I17" s="423">
        <f>SUM(E17:H17)</f>
        <v>1459138</v>
      </c>
      <c r="J17" s="240"/>
    </row>
    <row r="18" spans="2:13" s="238" customFormat="1" ht="15.75">
      <c r="B18" s="220"/>
      <c r="C18" s="487" t="s">
        <v>58</v>
      </c>
      <c r="D18" s="487"/>
      <c r="E18" s="422">
        <v>0</v>
      </c>
      <c r="F18" s="422">
        <v>0</v>
      </c>
      <c r="G18" s="422">
        <v>0</v>
      </c>
      <c r="H18" s="422">
        <v>0</v>
      </c>
      <c r="I18" s="423">
        <f>SUM(E18:H18)</f>
        <v>0</v>
      </c>
      <c r="J18" s="240"/>
    </row>
    <row r="19" spans="2:13" s="238" customFormat="1" ht="15.75">
      <c r="B19" s="239"/>
      <c r="C19" s="487" t="s">
        <v>303</v>
      </c>
      <c r="D19" s="487"/>
      <c r="E19" s="423">
        <v>0</v>
      </c>
      <c r="F19" s="423">
        <v>-13737216.550000001</v>
      </c>
      <c r="G19" s="423">
        <v>0</v>
      </c>
      <c r="H19" s="423">
        <v>0</v>
      </c>
      <c r="I19" s="423">
        <f t="shared" ref="I19:I25" si="0">SUM(E19:H19)</f>
        <v>-13737216.550000001</v>
      </c>
      <c r="J19" s="240"/>
    </row>
    <row r="20" spans="2:13" s="238" customFormat="1" ht="15.75">
      <c r="B20" s="239"/>
      <c r="C20" s="417"/>
      <c r="D20" s="417"/>
      <c r="E20" s="423"/>
      <c r="F20" s="423"/>
      <c r="G20" s="423"/>
      <c r="H20" s="423"/>
      <c r="I20" s="423"/>
      <c r="J20" s="240"/>
    </row>
    <row r="21" spans="2:13" s="238" customFormat="1" ht="44.25" customHeight="1">
      <c r="B21" s="239"/>
      <c r="C21" s="489" t="s">
        <v>333</v>
      </c>
      <c r="D21" s="489"/>
      <c r="E21" s="421">
        <f>E22+E23</f>
        <v>0</v>
      </c>
      <c r="F21" s="421">
        <f t="shared" ref="F21:H21" si="1">F22+F23</f>
        <v>0</v>
      </c>
      <c r="G21" s="421">
        <f t="shared" si="1"/>
        <v>0</v>
      </c>
      <c r="H21" s="421">
        <f t="shared" si="1"/>
        <v>0</v>
      </c>
      <c r="I21" s="421">
        <f t="shared" si="0"/>
        <v>0</v>
      </c>
      <c r="J21" s="240"/>
    </row>
    <row r="22" spans="2:13" s="238" customFormat="1" ht="15.75">
      <c r="B22" s="239"/>
      <c r="C22" s="487" t="s">
        <v>61</v>
      </c>
      <c r="D22" s="487"/>
      <c r="E22" s="423">
        <v>0</v>
      </c>
      <c r="F22" s="423">
        <v>0</v>
      </c>
      <c r="G22" s="423">
        <v>0</v>
      </c>
      <c r="H22" s="423">
        <v>0</v>
      </c>
      <c r="I22" s="423">
        <f t="shared" si="0"/>
        <v>0</v>
      </c>
      <c r="J22" s="240"/>
      <c r="M22" s="418"/>
    </row>
    <row r="23" spans="2:13" s="238" customFormat="1" ht="15.75">
      <c r="B23" s="239"/>
      <c r="C23" s="487" t="s">
        <v>62</v>
      </c>
      <c r="D23" s="487"/>
      <c r="E23" s="423">
        <v>0</v>
      </c>
      <c r="F23" s="423">
        <v>0</v>
      </c>
      <c r="G23" s="423">
        <v>0</v>
      </c>
      <c r="H23" s="423">
        <v>0</v>
      </c>
      <c r="I23" s="423">
        <f t="shared" si="0"/>
        <v>0</v>
      </c>
      <c r="J23" s="240"/>
      <c r="M23" s="418"/>
    </row>
    <row r="24" spans="2:13" s="238" customFormat="1" ht="15.75">
      <c r="B24" s="239"/>
      <c r="C24" s="417"/>
      <c r="D24" s="417"/>
      <c r="E24" s="423"/>
      <c r="F24" s="423"/>
      <c r="G24" s="423"/>
      <c r="H24" s="423"/>
      <c r="I24" s="423"/>
      <c r="J24" s="240"/>
      <c r="M24" s="418"/>
    </row>
    <row r="25" spans="2:13" s="238" customFormat="1" ht="35.25" customHeight="1" thickBot="1">
      <c r="B25" s="239"/>
      <c r="C25" s="493" t="s">
        <v>336</v>
      </c>
      <c r="D25" s="493"/>
      <c r="E25" s="426">
        <f>E9</f>
        <v>77245779.400000006</v>
      </c>
      <c r="F25" s="426">
        <f>F14</f>
        <v>-8488865.1500000004</v>
      </c>
      <c r="G25" s="426">
        <f>G14</f>
        <v>39048093.73999995</v>
      </c>
      <c r="H25" s="426">
        <f t="shared" ref="H25" si="2">H9+H14+H21</f>
        <v>0</v>
      </c>
      <c r="I25" s="426">
        <f t="shared" si="0"/>
        <v>107805007.98999995</v>
      </c>
      <c r="J25" s="240"/>
    </row>
    <row r="26" spans="2:13" s="238" customFormat="1" ht="16.5" customHeight="1">
      <c r="B26" s="220"/>
      <c r="C26" s="425"/>
      <c r="D26" s="428"/>
      <c r="E26" s="423"/>
      <c r="F26" s="423"/>
      <c r="G26" s="423"/>
      <c r="H26" s="423"/>
      <c r="I26" s="423"/>
      <c r="J26" s="240"/>
    </row>
    <row r="27" spans="2:13" s="238" customFormat="1" ht="31.5" customHeight="1">
      <c r="B27" s="239"/>
      <c r="C27" s="489" t="s">
        <v>337</v>
      </c>
      <c r="D27" s="489"/>
      <c r="E27" s="421">
        <f>SUM(E28:E30)</f>
        <v>0</v>
      </c>
      <c r="F27" s="421">
        <f>SUM(F28:F30)</f>
        <v>0</v>
      </c>
      <c r="G27" s="421">
        <f>SUM(G28:G30)</f>
        <v>0</v>
      </c>
      <c r="H27" s="421">
        <f>SUM(H28:H30)</f>
        <v>0</v>
      </c>
      <c r="I27" s="421">
        <f>SUM(E27:H27)</f>
        <v>0</v>
      </c>
      <c r="J27" s="240"/>
    </row>
    <row r="28" spans="2:13" s="238" customFormat="1" ht="15.75">
      <c r="B28" s="220"/>
      <c r="C28" s="487" t="s">
        <v>51</v>
      </c>
      <c r="D28" s="487"/>
      <c r="E28" s="422">
        <v>0</v>
      </c>
      <c r="F28" s="422">
        <v>0</v>
      </c>
      <c r="G28" s="422">
        <v>0</v>
      </c>
      <c r="H28" s="422">
        <v>0</v>
      </c>
      <c r="I28" s="423">
        <f>SUM(E28:H28)</f>
        <v>0</v>
      </c>
      <c r="J28" s="240"/>
    </row>
    <row r="29" spans="2:13" s="238" customFormat="1" ht="15.75">
      <c r="B29" s="220"/>
      <c r="C29" s="487" t="s">
        <v>52</v>
      </c>
      <c r="D29" s="487"/>
      <c r="E29" s="422">
        <v>0</v>
      </c>
      <c r="F29" s="422">
        <v>0</v>
      </c>
      <c r="G29" s="422">
        <v>0</v>
      </c>
      <c r="H29" s="422">
        <v>0</v>
      </c>
      <c r="I29" s="423">
        <f>SUM(E29:H29)</f>
        <v>0</v>
      </c>
      <c r="J29" s="240"/>
    </row>
    <row r="30" spans="2:13" s="238" customFormat="1" ht="15.75">
      <c r="B30" s="220"/>
      <c r="C30" s="487" t="s">
        <v>127</v>
      </c>
      <c r="D30" s="487"/>
      <c r="E30" s="422">
        <v>0</v>
      </c>
      <c r="F30" s="422">
        <v>0</v>
      </c>
      <c r="G30" s="422">
        <v>0</v>
      </c>
      <c r="H30" s="422">
        <v>0</v>
      </c>
      <c r="I30" s="423">
        <f>SUM(E30:H30)</f>
        <v>0</v>
      </c>
      <c r="J30" s="240"/>
    </row>
    <row r="31" spans="2:13" s="238" customFormat="1" ht="15.75">
      <c r="B31" s="239"/>
      <c r="C31" s="424"/>
      <c r="D31" s="425"/>
      <c r="E31" s="423"/>
      <c r="F31" s="423"/>
      <c r="G31" s="423"/>
      <c r="H31" s="423"/>
      <c r="I31" s="423"/>
      <c r="J31" s="240"/>
    </row>
    <row r="32" spans="2:13" s="238" customFormat="1" ht="30.75" customHeight="1">
      <c r="B32" s="239" t="s">
        <v>122</v>
      </c>
      <c r="C32" s="489" t="s">
        <v>338</v>
      </c>
      <c r="D32" s="489"/>
      <c r="E32" s="421">
        <f>SUM(E33:E37)</f>
        <v>0</v>
      </c>
      <c r="F32" s="421">
        <f>SUM(F33:F37)</f>
        <v>42837307.140000001</v>
      </c>
      <c r="G32" s="421">
        <f>SUM(G33:G37)</f>
        <v>-17517785.699999988</v>
      </c>
      <c r="H32" s="421">
        <f>SUM(H33:H37)</f>
        <v>0</v>
      </c>
      <c r="I32" s="421">
        <f t="shared" ref="I32:I37" si="3">SUM(E32:H32)</f>
        <v>25319521.440000013</v>
      </c>
      <c r="J32" s="240"/>
      <c r="M32" s="418"/>
    </row>
    <row r="33" spans="2:259" s="238" customFormat="1" ht="15.75">
      <c r="B33" s="220"/>
      <c r="C33" s="487" t="s">
        <v>128</v>
      </c>
      <c r="D33" s="487"/>
      <c r="E33" s="422">
        <v>0</v>
      </c>
      <c r="F33" s="422">
        <v>0</v>
      </c>
      <c r="G33" s="422">
        <f>EDOACT!J53</f>
        <v>25978009.050000012</v>
      </c>
      <c r="H33" s="422">
        <v>0</v>
      </c>
      <c r="I33" s="423">
        <f t="shared" si="3"/>
        <v>25978009.050000012</v>
      </c>
      <c r="J33" s="240"/>
      <c r="IY33" s="376"/>
    </row>
    <row r="34" spans="2:259" s="238" customFormat="1" ht="15.75">
      <c r="B34" s="220"/>
      <c r="C34" s="487" t="s">
        <v>56</v>
      </c>
      <c r="D34" s="487"/>
      <c r="E34" s="422">
        <v>0</v>
      </c>
      <c r="F34" s="422">
        <v>42837307.140000001</v>
      </c>
      <c r="G34" s="422">
        <v>-42837307.140000001</v>
      </c>
      <c r="H34" s="422">
        <v>0</v>
      </c>
      <c r="I34" s="423">
        <f t="shared" si="3"/>
        <v>0</v>
      </c>
      <c r="J34" s="240"/>
    </row>
    <row r="35" spans="2:259" s="238" customFormat="1" ht="15.75">
      <c r="B35" s="220"/>
      <c r="C35" s="487" t="s">
        <v>129</v>
      </c>
      <c r="D35" s="487"/>
      <c r="E35" s="422">
        <v>0</v>
      </c>
      <c r="F35" s="422">
        <v>0</v>
      </c>
      <c r="G35" s="422">
        <v>0</v>
      </c>
      <c r="H35" s="422">
        <v>0</v>
      </c>
      <c r="I35" s="423">
        <f t="shared" si="3"/>
        <v>0</v>
      </c>
      <c r="J35" s="240"/>
    </row>
    <row r="36" spans="2:259" s="238" customFormat="1" ht="15.75">
      <c r="B36" s="220"/>
      <c r="C36" s="487" t="s">
        <v>58</v>
      </c>
      <c r="D36" s="487"/>
      <c r="E36" s="422">
        <v>0</v>
      </c>
      <c r="F36" s="422">
        <v>0</v>
      </c>
      <c r="G36" s="422">
        <v>0</v>
      </c>
      <c r="H36" s="422">
        <v>0</v>
      </c>
      <c r="I36" s="423">
        <f t="shared" si="3"/>
        <v>0</v>
      </c>
      <c r="J36" s="240"/>
    </row>
    <row r="37" spans="2:259" s="238" customFormat="1" ht="15.75">
      <c r="B37" s="220"/>
      <c r="C37" s="487" t="s">
        <v>303</v>
      </c>
      <c r="D37" s="487"/>
      <c r="E37" s="422">
        <v>0</v>
      </c>
      <c r="F37" s="422">
        <v>0</v>
      </c>
      <c r="G37" s="422">
        <v>-658487.61</v>
      </c>
      <c r="H37" s="422">
        <v>0</v>
      </c>
      <c r="I37" s="423">
        <f t="shared" si="3"/>
        <v>-658487.61</v>
      </c>
      <c r="J37" s="240"/>
      <c r="IY37" s="376"/>
    </row>
    <row r="38" spans="2:259" s="238" customFormat="1" ht="15.75">
      <c r="B38" s="220"/>
      <c r="C38" s="417"/>
      <c r="D38" s="417"/>
      <c r="E38" s="422"/>
      <c r="F38" s="422"/>
      <c r="G38" s="422"/>
      <c r="H38" s="422"/>
      <c r="I38" s="423"/>
      <c r="J38" s="240"/>
      <c r="M38" s="418"/>
    </row>
    <row r="39" spans="2:259" s="238" customFormat="1" ht="36" customHeight="1">
      <c r="B39" s="220"/>
      <c r="C39" s="489" t="s">
        <v>339</v>
      </c>
      <c r="D39" s="489"/>
      <c r="E39" s="429">
        <f>E40+E41</f>
        <v>0</v>
      </c>
      <c r="F39" s="429">
        <f t="shared" ref="F39:H39" si="4">F40+F41</f>
        <v>0</v>
      </c>
      <c r="G39" s="429">
        <f t="shared" si="4"/>
        <v>0</v>
      </c>
      <c r="H39" s="429">
        <f t="shared" si="4"/>
        <v>0</v>
      </c>
      <c r="I39" s="421">
        <f t="shared" ref="I39:I41" si="5">SUM(E39:H39)</f>
        <v>0</v>
      </c>
      <c r="J39" s="240"/>
    </row>
    <row r="40" spans="2:259" s="238" customFormat="1" ht="15.75">
      <c r="B40" s="220"/>
      <c r="C40" s="487" t="s">
        <v>61</v>
      </c>
      <c r="D40" s="487"/>
      <c r="E40" s="422">
        <v>0</v>
      </c>
      <c r="F40" s="422">
        <v>0</v>
      </c>
      <c r="G40" s="422">
        <v>0</v>
      </c>
      <c r="H40" s="422">
        <v>0</v>
      </c>
      <c r="I40" s="423">
        <f t="shared" si="5"/>
        <v>0</v>
      </c>
      <c r="J40" s="240"/>
    </row>
    <row r="41" spans="2:259" s="238" customFormat="1" ht="15.75">
      <c r="B41" s="239"/>
      <c r="C41" s="487" t="s">
        <v>62</v>
      </c>
      <c r="D41" s="487"/>
      <c r="E41" s="423">
        <v>0</v>
      </c>
      <c r="F41" s="423">
        <v>0</v>
      </c>
      <c r="G41" s="423">
        <v>0</v>
      </c>
      <c r="H41" s="423">
        <v>0</v>
      </c>
      <c r="I41" s="423">
        <f t="shared" si="5"/>
        <v>0</v>
      </c>
      <c r="J41" s="240"/>
    </row>
    <row r="42" spans="2:259" s="238" customFormat="1" ht="15.75">
      <c r="B42" s="239"/>
      <c r="C42" s="417"/>
      <c r="D42" s="417"/>
      <c r="E42" s="423"/>
      <c r="F42" s="423"/>
      <c r="G42" s="423"/>
      <c r="H42" s="423"/>
      <c r="I42" s="423"/>
      <c r="J42" s="240"/>
    </row>
    <row r="43" spans="2:259" s="238" customFormat="1" ht="33.75" customHeight="1">
      <c r="B43" s="241"/>
      <c r="C43" s="488" t="s">
        <v>340</v>
      </c>
      <c r="D43" s="488"/>
      <c r="E43" s="427">
        <f>E25+E27</f>
        <v>77245779.400000006</v>
      </c>
      <c r="F43" s="427">
        <f>F25+F32</f>
        <v>34348441.990000002</v>
      </c>
      <c r="G43" s="427">
        <f>G25+G32</f>
        <v>21530308.039999962</v>
      </c>
      <c r="H43" s="427">
        <f>H25+H39</f>
        <v>0</v>
      </c>
      <c r="I43" s="427">
        <f>SUM(E43:H43)</f>
        <v>133124529.42999998</v>
      </c>
      <c r="J43" s="242"/>
    </row>
    <row r="44" spans="2:259" ht="14.25">
      <c r="B44" s="430"/>
      <c r="C44" s="430"/>
      <c r="D44" s="430"/>
      <c r="E44" s="430"/>
      <c r="F44" s="430"/>
      <c r="G44" s="430"/>
      <c r="H44" s="430"/>
      <c r="I44" s="430"/>
      <c r="J44" s="431"/>
    </row>
    <row r="45" spans="2:259" ht="14.25">
      <c r="B45" s="432"/>
      <c r="C45" s="432"/>
      <c r="D45" s="432"/>
      <c r="E45" s="433"/>
      <c r="F45" s="433"/>
      <c r="G45" s="432"/>
      <c r="H45" s="432"/>
      <c r="I45" s="432"/>
      <c r="J45" s="195"/>
    </row>
    <row r="46" spans="2:259" s="238" customFormat="1" ht="15.75">
      <c r="B46" s="202"/>
      <c r="C46" s="475" t="s">
        <v>302</v>
      </c>
      <c r="D46" s="475"/>
      <c r="E46" s="475"/>
      <c r="F46" s="475"/>
      <c r="G46" s="475"/>
      <c r="H46" s="475"/>
      <c r="I46" s="475"/>
      <c r="J46" s="475"/>
      <c r="K46" s="188"/>
    </row>
    <row r="47" spans="2:259" s="238" customFormat="1" ht="15.75">
      <c r="B47" s="202"/>
      <c r="C47" s="230"/>
      <c r="D47" s="230"/>
      <c r="E47" s="230"/>
      <c r="F47" s="230"/>
      <c r="G47" s="230"/>
      <c r="H47" s="230"/>
      <c r="I47" s="230"/>
      <c r="J47" s="230"/>
      <c r="K47" s="188"/>
    </row>
    <row r="48" spans="2:259" s="663" customFormat="1" ht="15.75">
      <c r="B48" s="202"/>
      <c r="C48" s="455"/>
      <c r="D48" s="455"/>
      <c r="E48" s="455"/>
      <c r="F48" s="455"/>
      <c r="G48" s="455"/>
      <c r="H48" s="455"/>
      <c r="I48" s="455"/>
      <c r="J48" s="455"/>
      <c r="K48" s="188"/>
    </row>
    <row r="49" spans="2:11" s="663" customFormat="1" ht="15.75">
      <c r="B49" s="202"/>
      <c r="C49" s="455"/>
      <c r="D49" s="455"/>
      <c r="E49" s="455"/>
      <c r="F49" s="455"/>
      <c r="G49" s="455"/>
      <c r="H49" s="455"/>
      <c r="I49" s="455"/>
      <c r="J49" s="455"/>
      <c r="K49" s="188"/>
    </row>
    <row r="50" spans="2:11" s="663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663" customFormat="1">
      <c r="B51" s="202"/>
      <c r="C51" s="188"/>
      <c r="D51" s="504"/>
      <c r="E51" s="504"/>
      <c r="F51" s="229"/>
      <c r="G51" s="202"/>
      <c r="H51" s="504"/>
      <c r="I51" s="504"/>
      <c r="J51" s="229"/>
      <c r="K51" s="229"/>
    </row>
    <row r="52" spans="2:11" s="663" customFormat="1" ht="15.75">
      <c r="B52" s="202"/>
      <c r="C52" s="203"/>
      <c r="D52" s="505"/>
      <c r="E52" s="505"/>
      <c r="F52" s="229"/>
      <c r="G52" s="505"/>
      <c r="H52" s="505"/>
      <c r="I52" s="505"/>
      <c r="J52" s="231"/>
      <c r="K52" s="229"/>
    </row>
    <row r="53" spans="2:11" s="663" customFormat="1" ht="15.75" customHeight="1">
      <c r="B53" s="202"/>
      <c r="C53" s="232"/>
      <c r="D53" s="457"/>
      <c r="E53" s="457"/>
      <c r="F53" s="229"/>
      <c r="G53" s="457"/>
      <c r="H53" s="457"/>
      <c r="I53" s="457"/>
      <c r="J53" s="231"/>
      <c r="K53" s="229"/>
    </row>
    <row r="54" spans="2:11" s="432" customFormat="1" ht="14.25"/>
    <row r="55" spans="2:11" s="432" customFormat="1" ht="15" customHeight="1">
      <c r="B55" s="664"/>
      <c r="C55" s="664"/>
      <c r="D55" s="664"/>
      <c r="E55" s="664"/>
      <c r="F55" s="664"/>
      <c r="G55" s="664"/>
      <c r="H55" s="664"/>
      <c r="I55" s="664"/>
      <c r="J55" s="664"/>
    </row>
    <row r="56" spans="2:11" s="432" customFormat="1" ht="15" customHeight="1"/>
    <row r="57" spans="2:11" ht="15" customHeight="1"/>
    <row r="58" spans="2:11" ht="15" customHeight="1"/>
    <row r="59" spans="2:11" ht="15" customHeight="1"/>
    <row r="60" spans="2:11" ht="15" customHeight="1"/>
    <row r="61" spans="2:11" ht="15" customHeight="1"/>
    <row r="62" spans="2:11" ht="15" customHeight="1"/>
    <row r="63" spans="2:11" ht="15" customHeight="1"/>
  </sheetData>
  <mergeCells count="41"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D4:J4"/>
    <mergeCell ref="C8:D8"/>
    <mergeCell ref="C9:D9"/>
    <mergeCell ref="C10:D10"/>
    <mergeCell ref="D5:I5"/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</mergeCells>
  <printOptions horizontalCentered="1"/>
  <pageMargins left="0.59055118110236227" right="0.59055118110236227" top="0.39370078740157483" bottom="0.59055118110236227" header="0.39370078740157483" footer="0.39370078740157483"/>
  <pageSetup scale="60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B68" zoomScaleNormal="100" workbookViewId="0">
      <selection activeCell="K80" sqref="K80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8.140625" style="317" customWidth="1"/>
    <col min="6" max="6" width="2.42578125" style="236" customWidth="1"/>
    <col min="7" max="7" width="17.85546875" style="317" customWidth="1"/>
    <col min="8" max="9" width="11.42578125" style="236"/>
    <col min="10" max="10" width="18" style="236" bestFit="1" customWidth="1"/>
    <col min="11" max="16384" width="11.42578125" style="236"/>
  </cols>
  <sheetData>
    <row r="1" spans="1:8" ht="26.25">
      <c r="A1" s="494" t="s">
        <v>130</v>
      </c>
      <c r="B1" s="494"/>
      <c r="C1" s="494"/>
      <c r="D1" s="494"/>
      <c r="E1" s="494"/>
      <c r="F1" s="494"/>
      <c r="G1" s="494"/>
      <c r="H1" s="494"/>
    </row>
    <row r="2" spans="1:8" ht="15.75">
      <c r="A2" s="495" t="s">
        <v>343</v>
      </c>
      <c r="B2" s="495"/>
      <c r="C2" s="495"/>
      <c r="D2" s="495"/>
      <c r="E2" s="495"/>
      <c r="F2" s="495"/>
      <c r="G2" s="495"/>
      <c r="H2" s="495"/>
    </row>
    <row r="3" spans="1:8" ht="15.75">
      <c r="A3" s="495" t="s">
        <v>2</v>
      </c>
      <c r="B3" s="495"/>
      <c r="C3" s="495"/>
      <c r="D3" s="495"/>
      <c r="E3" s="495"/>
      <c r="F3" s="495"/>
      <c r="G3" s="495"/>
      <c r="H3" s="495"/>
    </row>
    <row r="4" spans="1:8">
      <c r="A4" s="247"/>
      <c r="B4" s="247"/>
      <c r="C4" s="247"/>
      <c r="D4" s="247"/>
      <c r="E4" s="310"/>
      <c r="F4" s="247"/>
      <c r="G4" s="310"/>
      <c r="H4" s="247"/>
    </row>
    <row r="5" spans="1:8" ht="15">
      <c r="A5" s="497" t="s">
        <v>3</v>
      </c>
      <c r="B5" s="497"/>
      <c r="C5" s="501" t="s">
        <v>341</v>
      </c>
      <c r="D5" s="501"/>
      <c r="E5" s="501"/>
      <c r="F5" s="501"/>
      <c r="G5" s="501"/>
      <c r="H5" s="247"/>
    </row>
    <row r="6" spans="1:8">
      <c r="A6" s="247"/>
      <c r="B6" s="247"/>
      <c r="C6" s="247"/>
      <c r="D6" s="247"/>
      <c r="E6" s="310"/>
      <c r="F6" s="247"/>
      <c r="G6" s="310"/>
      <c r="H6" s="247"/>
    </row>
    <row r="7" spans="1:8" s="238" customFormat="1" ht="15.75">
      <c r="A7" s="496" t="s">
        <v>66</v>
      </c>
      <c r="B7" s="496"/>
      <c r="C7" s="496"/>
      <c r="D7" s="496"/>
      <c r="E7" s="454">
        <v>2020</v>
      </c>
      <c r="F7" s="454"/>
      <c r="G7" s="454">
        <v>2019</v>
      </c>
      <c r="H7" s="244"/>
    </row>
    <row r="8" spans="1:8" ht="15.75">
      <c r="A8" s="307" t="s">
        <v>131</v>
      </c>
      <c r="B8" s="247"/>
      <c r="C8" s="247"/>
      <c r="D8" s="247"/>
      <c r="E8" s="310"/>
      <c r="F8" s="247"/>
      <c r="G8" s="310"/>
      <c r="H8" s="247"/>
    </row>
    <row r="9" spans="1:8" ht="15">
      <c r="A9" s="247"/>
      <c r="B9" s="308" t="s">
        <v>133</v>
      </c>
      <c r="C9" s="247"/>
      <c r="D9" s="247"/>
      <c r="E9" s="309">
        <f>SUM(E10:E19)</f>
        <v>536594132.64999998</v>
      </c>
      <c r="F9" s="309"/>
      <c r="G9" s="309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6">
        <v>0</v>
      </c>
      <c r="F10" s="316"/>
      <c r="G10" s="316">
        <v>0</v>
      </c>
      <c r="H10" s="247"/>
    </row>
    <row r="11" spans="1:8">
      <c r="A11" s="247"/>
      <c r="B11" s="247"/>
      <c r="C11" s="247" t="s">
        <v>134</v>
      </c>
      <c r="D11" s="247"/>
      <c r="E11" s="316">
        <v>0</v>
      </c>
      <c r="F11" s="316"/>
      <c r="G11" s="316">
        <v>0</v>
      </c>
      <c r="H11" s="247"/>
    </row>
    <row r="12" spans="1:8">
      <c r="A12" s="247"/>
      <c r="B12" s="247"/>
      <c r="C12" s="247" t="s">
        <v>135</v>
      </c>
      <c r="D12" s="247"/>
      <c r="E12" s="316">
        <v>0</v>
      </c>
      <c r="F12" s="316"/>
      <c r="G12" s="316">
        <v>0</v>
      </c>
      <c r="H12" s="247"/>
    </row>
    <row r="13" spans="1:8">
      <c r="A13" s="247"/>
      <c r="B13" s="247"/>
      <c r="C13" s="247" t="s">
        <v>77</v>
      </c>
      <c r="D13" s="247"/>
      <c r="E13" s="316">
        <v>0</v>
      </c>
      <c r="F13" s="316"/>
      <c r="G13" s="316">
        <v>0</v>
      </c>
      <c r="H13" s="247"/>
    </row>
    <row r="14" spans="1:8">
      <c r="A14" s="247"/>
      <c r="B14" s="247"/>
      <c r="C14" s="247" t="s">
        <v>78</v>
      </c>
      <c r="D14" s="247"/>
      <c r="E14" s="316">
        <v>0</v>
      </c>
      <c r="F14" s="316"/>
      <c r="G14" s="316">
        <v>0</v>
      </c>
      <c r="H14" s="247"/>
    </row>
    <row r="15" spans="1:8">
      <c r="A15" s="247"/>
      <c r="B15" s="247"/>
      <c r="C15" s="247" t="s">
        <v>80</v>
      </c>
      <c r="D15" s="247"/>
      <c r="E15" s="316">
        <v>0</v>
      </c>
      <c r="F15" s="316"/>
      <c r="G15" s="316">
        <v>0</v>
      </c>
      <c r="H15" s="247"/>
    </row>
    <row r="16" spans="1:8">
      <c r="A16" s="247"/>
      <c r="B16" s="247"/>
      <c r="C16" s="247" t="s">
        <v>82</v>
      </c>
      <c r="D16" s="247"/>
      <c r="E16" s="316">
        <f>EDOACT!E19</f>
        <v>10477003.279999999</v>
      </c>
      <c r="F16" s="316"/>
      <c r="G16" s="316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6">
        <f>EDOACT!E23</f>
        <v>12172804.859999999</v>
      </c>
      <c r="F17" s="316"/>
      <c r="G17" s="316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6">
        <f>EDOACT!E24</f>
        <v>509031906</v>
      </c>
      <c r="F18" s="316"/>
      <c r="G18" s="316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6">
        <f>EDOACT!E26</f>
        <v>4912418.51</v>
      </c>
      <c r="F19" s="316"/>
      <c r="G19" s="316">
        <f>EDOACT!F26</f>
        <v>2572014.65</v>
      </c>
      <c r="H19" s="247"/>
    </row>
    <row r="20" spans="1:8">
      <c r="A20" s="247"/>
      <c r="B20" s="247"/>
      <c r="C20" s="247"/>
      <c r="D20" s="247"/>
      <c r="E20" s="310"/>
      <c r="F20" s="310"/>
      <c r="G20" s="310"/>
      <c r="H20" s="247"/>
    </row>
    <row r="21" spans="1:8" ht="15">
      <c r="A21" s="247"/>
      <c r="B21" s="308" t="s">
        <v>137</v>
      </c>
      <c r="C21" s="247"/>
      <c r="D21" s="247"/>
      <c r="E21" s="309">
        <f>SUM(E22:E37)</f>
        <v>510616123.59999996</v>
      </c>
      <c r="F21" s="309"/>
      <c r="G21" s="309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6">
        <f>EDOACT!J13</f>
        <v>435394995.27999997</v>
      </c>
      <c r="F22" s="316"/>
      <c r="G22" s="316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6">
        <f>EDOACT!J14</f>
        <v>24310205.780000001</v>
      </c>
      <c r="F23" s="316"/>
      <c r="G23" s="316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6">
        <f>EDOACT!J15</f>
        <v>29590907.32</v>
      </c>
      <c r="F24" s="316"/>
      <c r="G24" s="316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6">
        <v>0</v>
      </c>
      <c r="F25" s="316"/>
      <c r="G25" s="316">
        <v>0</v>
      </c>
      <c r="H25" s="247"/>
    </row>
    <row r="26" spans="1:8">
      <c r="A26" s="247"/>
      <c r="B26" s="247"/>
      <c r="C26" s="247" t="s">
        <v>146</v>
      </c>
      <c r="D26" s="247"/>
      <c r="E26" s="316">
        <v>0</v>
      </c>
      <c r="F26" s="316"/>
      <c r="G26" s="316">
        <v>0</v>
      </c>
      <c r="H26" s="247"/>
    </row>
    <row r="27" spans="1:8">
      <c r="A27" s="247"/>
      <c r="B27" s="247"/>
      <c r="C27" s="247" t="s">
        <v>148</v>
      </c>
      <c r="D27" s="247"/>
      <c r="E27" s="316">
        <v>0</v>
      </c>
      <c r="F27" s="316"/>
      <c r="G27" s="316">
        <v>0</v>
      </c>
      <c r="H27" s="247"/>
    </row>
    <row r="28" spans="1:8">
      <c r="A28" s="247"/>
      <c r="B28" s="247"/>
      <c r="C28" s="247" t="s">
        <v>86</v>
      </c>
      <c r="D28" s="247"/>
      <c r="E28" s="316">
        <f>EDOACT!J21</f>
        <v>17371708.620000001</v>
      </c>
      <c r="F28" s="316"/>
      <c r="G28" s="316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6">
        <v>0</v>
      </c>
      <c r="F29" s="316"/>
      <c r="G29" s="316">
        <v>0</v>
      </c>
      <c r="H29" s="247"/>
    </row>
    <row r="30" spans="1:8">
      <c r="A30" s="247"/>
      <c r="B30" s="247"/>
      <c r="C30" s="247" t="s">
        <v>90</v>
      </c>
      <c r="D30" s="247"/>
      <c r="E30" s="316">
        <v>0</v>
      </c>
      <c r="F30" s="316"/>
      <c r="G30" s="316">
        <v>0</v>
      </c>
      <c r="H30" s="247"/>
    </row>
    <row r="31" spans="1:8">
      <c r="A31" s="247"/>
      <c r="B31" s="247"/>
      <c r="C31" s="247" t="s">
        <v>92</v>
      </c>
      <c r="D31" s="247"/>
      <c r="E31" s="316">
        <f>EDOACT!J24</f>
        <v>0</v>
      </c>
      <c r="F31" s="316"/>
      <c r="G31" s="316">
        <v>0</v>
      </c>
      <c r="H31" s="247"/>
    </row>
    <row r="32" spans="1:8">
      <c r="A32" s="247"/>
      <c r="B32" s="247"/>
      <c r="C32" s="247" t="s">
        <v>93</v>
      </c>
      <c r="D32" s="247"/>
      <c r="E32" s="316">
        <v>0</v>
      </c>
      <c r="F32" s="316"/>
      <c r="G32" s="316">
        <v>0</v>
      </c>
      <c r="H32" s="247"/>
    </row>
    <row r="33" spans="1:8">
      <c r="A33" s="247"/>
      <c r="B33" s="247"/>
      <c r="C33" s="247" t="s">
        <v>95</v>
      </c>
      <c r="D33" s="247"/>
      <c r="E33" s="316">
        <v>0</v>
      </c>
      <c r="F33" s="316"/>
      <c r="G33" s="316">
        <v>0</v>
      </c>
      <c r="H33" s="247"/>
    </row>
    <row r="34" spans="1:8">
      <c r="A34" s="247"/>
      <c r="B34" s="247"/>
      <c r="C34" s="247" t="s">
        <v>150</v>
      </c>
      <c r="D34" s="247"/>
      <c r="E34" s="316">
        <v>0</v>
      </c>
      <c r="F34" s="316"/>
      <c r="G34" s="316">
        <v>0</v>
      </c>
      <c r="H34" s="247"/>
    </row>
    <row r="35" spans="1:8">
      <c r="A35" s="247"/>
      <c r="B35" s="247"/>
      <c r="C35" s="247" t="s">
        <v>126</v>
      </c>
      <c r="D35" s="247"/>
      <c r="E35" s="316">
        <v>0</v>
      </c>
      <c r="F35" s="316"/>
      <c r="G35" s="316">
        <v>0</v>
      </c>
      <c r="H35" s="247"/>
    </row>
    <row r="36" spans="1:8">
      <c r="A36" s="247"/>
      <c r="B36" s="247"/>
      <c r="C36" s="247" t="s">
        <v>102</v>
      </c>
      <c r="D36" s="247"/>
      <c r="E36" s="316">
        <v>0</v>
      </c>
      <c r="F36" s="316"/>
      <c r="G36" s="316">
        <v>0</v>
      </c>
      <c r="H36" s="247"/>
    </row>
    <row r="37" spans="1:8">
      <c r="A37" s="247"/>
      <c r="B37" s="247"/>
      <c r="C37" s="247" t="s">
        <v>153</v>
      </c>
      <c r="D37" s="247"/>
      <c r="E37" s="316">
        <v>3948306.6</v>
      </c>
      <c r="F37" s="316"/>
      <c r="G37" s="316">
        <f>EDOACT!K40</f>
        <v>5030996.3099999996</v>
      </c>
      <c r="H37" s="247"/>
    </row>
    <row r="38" spans="1:8" ht="15">
      <c r="A38" s="247"/>
      <c r="B38" s="311" t="s">
        <v>155</v>
      </c>
      <c r="C38" s="247"/>
      <c r="D38" s="247"/>
      <c r="E38" s="309">
        <f>E9-E21</f>
        <v>25978009.050000012</v>
      </c>
      <c r="F38" s="309"/>
      <c r="G38" s="309">
        <f>G9-G21</f>
        <v>39048093.73999995</v>
      </c>
      <c r="H38" s="247"/>
    </row>
    <row r="39" spans="1:8" ht="15.75">
      <c r="A39" s="307" t="s">
        <v>132</v>
      </c>
      <c r="B39" s="247"/>
      <c r="C39" s="247"/>
      <c r="D39" s="247"/>
      <c r="E39" s="310"/>
      <c r="F39" s="310"/>
      <c r="G39" s="310"/>
      <c r="H39" s="247"/>
    </row>
    <row r="40" spans="1:8" ht="15">
      <c r="A40" s="247"/>
      <c r="B40" s="308" t="s">
        <v>133</v>
      </c>
      <c r="C40" s="247"/>
      <c r="D40" s="247"/>
      <c r="E40" s="309">
        <f>SUM(E41:E43)</f>
        <v>0</v>
      </c>
      <c r="F40" s="309"/>
      <c r="G40" s="309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6">
        <v>0</v>
      </c>
      <c r="F41" s="316"/>
      <c r="G41" s="316">
        <v>0</v>
      </c>
      <c r="H41" s="247"/>
    </row>
    <row r="42" spans="1:8">
      <c r="A42" s="247"/>
      <c r="B42" s="247"/>
      <c r="C42" s="247" t="s">
        <v>36</v>
      </c>
      <c r="D42" s="247"/>
      <c r="E42" s="316">
        <v>0</v>
      </c>
      <c r="F42" s="316"/>
      <c r="G42" s="316">
        <v>0</v>
      </c>
      <c r="H42" s="247"/>
    </row>
    <row r="43" spans="1:8">
      <c r="A43" s="247"/>
      <c r="B43" s="247"/>
      <c r="C43" s="247" t="s">
        <v>136</v>
      </c>
      <c r="D43" s="247"/>
      <c r="E43" s="316">
        <v>0</v>
      </c>
      <c r="F43" s="316"/>
      <c r="G43" s="316">
        <v>0</v>
      </c>
      <c r="H43" s="247"/>
    </row>
    <row r="44" spans="1:8" ht="15">
      <c r="A44" s="247"/>
      <c r="B44" s="308" t="s">
        <v>137</v>
      </c>
      <c r="C44" s="247"/>
      <c r="D44" s="247"/>
      <c r="E44" s="309">
        <f>SUM(E45:E47)</f>
        <v>18925323.700000003</v>
      </c>
      <c r="F44" s="309"/>
      <c r="G44" s="309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6">
        <v>8498986.1700000018</v>
      </c>
      <c r="F45" s="316"/>
      <c r="G45" s="316">
        <v>0</v>
      </c>
      <c r="H45" s="247"/>
    </row>
    <row r="46" spans="1:8">
      <c r="A46" s="247"/>
      <c r="B46" s="247"/>
      <c r="C46" s="247" t="s">
        <v>36</v>
      </c>
      <c r="D46" s="247"/>
      <c r="E46" s="316">
        <v>9928407.5299999993</v>
      </c>
      <c r="F46" s="316"/>
      <c r="G46" s="316">
        <v>2000379.4</v>
      </c>
      <c r="H46" s="247"/>
    </row>
    <row r="47" spans="1:8">
      <c r="A47" s="247"/>
      <c r="B47" s="247"/>
      <c r="C47" s="247" t="s">
        <v>138</v>
      </c>
      <c r="D47" s="247"/>
      <c r="E47" s="316">
        <v>497930</v>
      </c>
      <c r="F47" s="316"/>
      <c r="G47" s="316">
        <v>503440</v>
      </c>
      <c r="H47" s="247"/>
    </row>
    <row r="48" spans="1:8">
      <c r="A48" s="247"/>
      <c r="B48" s="311" t="s">
        <v>140</v>
      </c>
      <c r="C48" s="247"/>
      <c r="D48" s="247"/>
      <c r="E48" s="312">
        <f>E40-E44</f>
        <v>-18925323.700000003</v>
      </c>
      <c r="F48" s="312"/>
      <c r="G48" s="312">
        <f>G40-G44</f>
        <v>-2503819.4</v>
      </c>
      <c r="H48" s="247"/>
    </row>
    <row r="49" spans="1:10">
      <c r="A49" s="247"/>
      <c r="B49" s="247"/>
      <c r="C49" s="247"/>
      <c r="D49" s="247"/>
      <c r="E49" s="310"/>
      <c r="F49" s="310"/>
      <c r="G49" s="310"/>
      <c r="H49" s="247"/>
    </row>
    <row r="50" spans="1:10" ht="15.75">
      <c r="A50" s="307" t="s">
        <v>142</v>
      </c>
      <c r="B50" s="247"/>
      <c r="C50" s="247"/>
      <c r="D50" s="247"/>
      <c r="E50" s="310"/>
      <c r="F50" s="310"/>
      <c r="G50" s="310"/>
      <c r="H50" s="247"/>
    </row>
    <row r="51" spans="1:10">
      <c r="A51" s="247"/>
      <c r="B51" s="247"/>
      <c r="C51" s="247"/>
      <c r="D51" s="247"/>
      <c r="E51" s="310"/>
      <c r="F51" s="310"/>
      <c r="G51" s="310"/>
      <c r="H51" s="247"/>
    </row>
    <row r="52" spans="1:10" ht="15">
      <c r="A52" s="247"/>
      <c r="B52" s="308" t="s">
        <v>133</v>
      </c>
      <c r="C52" s="247"/>
      <c r="D52" s="247"/>
      <c r="E52" s="309">
        <f>SUM(E53:E56)</f>
        <v>10977345.04999999</v>
      </c>
      <c r="F52" s="309"/>
      <c r="G52" s="309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6">
        <v>0</v>
      </c>
      <c r="F53" s="316"/>
      <c r="G53" s="316">
        <v>0</v>
      </c>
      <c r="H53" s="247"/>
    </row>
    <row r="54" spans="1:10">
      <c r="A54" s="247"/>
      <c r="B54" s="247"/>
      <c r="C54" s="247" t="s">
        <v>145</v>
      </c>
      <c r="D54" s="247"/>
      <c r="E54" s="316">
        <v>0</v>
      </c>
      <c r="F54" s="316"/>
      <c r="G54" s="316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6">
        <v>0</v>
      </c>
      <c r="F55" s="316"/>
      <c r="G55" s="316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6">
        <v>10977345.04999999</v>
      </c>
      <c r="F56" s="316"/>
      <c r="G56" s="316">
        <v>0</v>
      </c>
      <c r="H56" s="247"/>
      <c r="J56" s="317"/>
    </row>
    <row r="57" spans="1:10">
      <c r="A57" s="247"/>
      <c r="B57" s="247"/>
      <c r="C57" s="247"/>
      <c r="D57" s="247"/>
      <c r="E57" s="310"/>
      <c r="F57" s="310"/>
      <c r="G57" s="310"/>
      <c r="H57" s="247"/>
      <c r="J57" s="415"/>
    </row>
    <row r="58" spans="1:10" ht="15">
      <c r="A58" s="247"/>
      <c r="B58" s="308" t="s">
        <v>137</v>
      </c>
      <c r="C58" s="247"/>
      <c r="D58" s="247"/>
      <c r="E58" s="309">
        <f>SUM(E59:E63)</f>
        <v>0</v>
      </c>
      <c r="F58" s="309"/>
      <c r="G58" s="309">
        <f>SUM(G59:G63)</f>
        <v>1921430.7699999511</v>
      </c>
      <c r="H58" s="247"/>
      <c r="J58" s="437"/>
    </row>
    <row r="59" spans="1:10">
      <c r="A59" s="247"/>
      <c r="B59" s="247"/>
      <c r="C59" s="247" t="s">
        <v>149</v>
      </c>
      <c r="D59" s="247"/>
      <c r="E59" s="316">
        <v>0</v>
      </c>
      <c r="F59" s="316"/>
      <c r="G59" s="316">
        <v>0</v>
      </c>
      <c r="H59" s="247"/>
      <c r="J59" s="435"/>
    </row>
    <row r="60" spans="1:10">
      <c r="A60" s="247"/>
      <c r="B60" s="247"/>
      <c r="C60" s="247" t="s">
        <v>145</v>
      </c>
      <c r="D60" s="247"/>
      <c r="E60" s="316">
        <v>0</v>
      </c>
      <c r="F60" s="316"/>
      <c r="G60" s="316">
        <v>0</v>
      </c>
      <c r="H60" s="247"/>
      <c r="J60" s="436"/>
    </row>
    <row r="61" spans="1:10">
      <c r="A61" s="247"/>
      <c r="B61" s="247"/>
      <c r="C61" s="247" t="s">
        <v>147</v>
      </c>
      <c r="D61" s="247"/>
      <c r="E61" s="316">
        <v>0</v>
      </c>
      <c r="F61" s="316"/>
      <c r="G61" s="316">
        <v>0</v>
      </c>
      <c r="H61" s="247"/>
      <c r="J61" s="435"/>
    </row>
    <row r="62" spans="1:10">
      <c r="A62" s="247"/>
      <c r="B62" s="247"/>
      <c r="C62" s="247" t="s">
        <v>151</v>
      </c>
      <c r="D62" s="247"/>
      <c r="E62" s="316">
        <v>0</v>
      </c>
      <c r="F62" s="316"/>
      <c r="G62" s="316">
        <v>0</v>
      </c>
      <c r="H62" s="247"/>
      <c r="J62" s="441"/>
    </row>
    <row r="63" spans="1:10">
      <c r="A63" s="247"/>
      <c r="B63" s="247"/>
      <c r="C63" s="247" t="s">
        <v>152</v>
      </c>
      <c r="D63" s="247"/>
      <c r="E63" s="414">
        <v>0</v>
      </c>
      <c r="F63" s="316"/>
      <c r="G63" s="316">
        <v>1921430.7699999511</v>
      </c>
      <c r="H63" s="247"/>
      <c r="J63" s="435"/>
    </row>
    <row r="64" spans="1:10">
      <c r="A64" s="247"/>
      <c r="B64" s="247"/>
      <c r="C64" s="247"/>
      <c r="D64" s="247"/>
      <c r="E64" s="310"/>
      <c r="F64" s="310"/>
      <c r="G64" s="310"/>
      <c r="H64" s="247"/>
      <c r="J64" s="437"/>
    </row>
    <row r="65" spans="1:10" ht="15">
      <c r="A65" s="247"/>
      <c r="B65" s="311" t="s">
        <v>154</v>
      </c>
      <c r="C65" s="247"/>
      <c r="D65" s="247"/>
      <c r="E65" s="309">
        <f>E52-E58</f>
        <v>10977345.04999999</v>
      </c>
      <c r="F65" s="309"/>
      <c r="G65" s="309">
        <f>G52-G58</f>
        <v>-1921430.7699999511</v>
      </c>
      <c r="H65" s="247"/>
      <c r="J65" s="451"/>
    </row>
    <row r="66" spans="1:10">
      <c r="A66" s="247"/>
      <c r="B66" s="247"/>
      <c r="C66" s="247"/>
      <c r="D66" s="247"/>
      <c r="E66" s="310"/>
      <c r="F66" s="310"/>
      <c r="G66" s="310"/>
      <c r="H66" s="247"/>
      <c r="J66" s="437"/>
    </row>
    <row r="67" spans="1:10" ht="15">
      <c r="A67" s="308" t="s">
        <v>156</v>
      </c>
      <c r="B67" s="247"/>
      <c r="C67" s="247"/>
      <c r="D67" s="247"/>
      <c r="E67" s="312">
        <f>E38+E48+E65</f>
        <v>18030030.399999999</v>
      </c>
      <c r="F67" s="312"/>
      <c r="G67" s="312">
        <f>G38+G48+G65</f>
        <v>34622843.57</v>
      </c>
      <c r="H67" s="247"/>
      <c r="J67" s="415"/>
    </row>
    <row r="68" spans="1:10">
      <c r="A68" s="247"/>
      <c r="B68" s="247"/>
      <c r="C68" s="247"/>
      <c r="D68" s="247"/>
      <c r="E68" s="310"/>
      <c r="F68" s="310"/>
      <c r="G68" s="310"/>
      <c r="H68" s="247"/>
      <c r="J68" s="434"/>
    </row>
    <row r="69" spans="1:10" ht="15">
      <c r="A69" s="313" t="s">
        <v>332</v>
      </c>
      <c r="B69" s="247"/>
      <c r="C69" s="247"/>
      <c r="D69" s="247"/>
      <c r="E69" s="314">
        <v>40201654.539999999</v>
      </c>
      <c r="F69" s="314"/>
      <c r="G69" s="314">
        <v>5578810.9699999988</v>
      </c>
      <c r="H69" s="247"/>
      <c r="J69" s="434"/>
    </row>
    <row r="70" spans="1:10" ht="15">
      <c r="A70" s="247"/>
      <c r="B70" s="247"/>
      <c r="C70" s="247"/>
      <c r="D70" s="247"/>
      <c r="E70" s="314"/>
      <c r="F70" s="314"/>
      <c r="G70" s="314"/>
      <c r="H70" s="247"/>
      <c r="J70" s="317"/>
    </row>
    <row r="71" spans="1:10" ht="15">
      <c r="A71" s="313" t="s">
        <v>331</v>
      </c>
      <c r="B71" s="247"/>
      <c r="C71" s="247"/>
      <c r="D71" s="247"/>
      <c r="E71" s="314">
        <f>E67+E69</f>
        <v>58231684.939999998</v>
      </c>
      <c r="F71" s="314">
        <f t="shared" ref="F71:G71" si="0">F67+F69</f>
        <v>0</v>
      </c>
      <c r="G71" s="314">
        <f t="shared" si="0"/>
        <v>40201654.539999999</v>
      </c>
      <c r="H71" s="247"/>
      <c r="J71" s="317"/>
    </row>
    <row r="72" spans="1:10" ht="15">
      <c r="A72" s="313"/>
      <c r="B72" s="247"/>
      <c r="C72" s="247"/>
      <c r="D72" s="247"/>
      <c r="E72" s="314"/>
      <c r="F72" s="314"/>
      <c r="G72" s="314"/>
      <c r="H72" s="247"/>
      <c r="J72" s="317"/>
    </row>
    <row r="73" spans="1:10">
      <c r="A73" s="247"/>
      <c r="B73" s="247"/>
      <c r="C73" s="247"/>
      <c r="D73" s="247"/>
      <c r="E73" s="310"/>
      <c r="F73" s="310"/>
      <c r="G73" s="310"/>
      <c r="H73" s="247"/>
      <c r="J73" s="317"/>
    </row>
    <row r="74" spans="1:10" ht="30" customHeight="1">
      <c r="A74" s="502" t="s">
        <v>302</v>
      </c>
      <c r="B74" s="502"/>
      <c r="C74" s="502"/>
      <c r="D74" s="502"/>
      <c r="E74" s="502"/>
      <c r="F74" s="502"/>
      <c r="G74" s="502"/>
      <c r="H74" s="502"/>
      <c r="J74" s="415"/>
    </row>
    <row r="75" spans="1:10">
      <c r="A75" s="247"/>
      <c r="B75" s="247"/>
      <c r="C75" s="247"/>
      <c r="D75" s="247"/>
      <c r="E75" s="310"/>
      <c r="F75" s="247"/>
      <c r="G75" s="310"/>
      <c r="H75" s="247"/>
    </row>
    <row r="76" spans="1:10">
      <c r="A76" s="247"/>
      <c r="B76" s="247"/>
      <c r="C76" s="247"/>
      <c r="D76" s="247"/>
      <c r="E76" s="310"/>
      <c r="F76" s="247"/>
      <c r="G76" s="310"/>
      <c r="H76" s="247"/>
      <c r="J76" s="317"/>
    </row>
    <row r="77" spans="1:10">
      <c r="A77" s="247"/>
      <c r="B77" s="247"/>
      <c r="C77" s="247"/>
      <c r="D77" s="247"/>
      <c r="E77" s="310"/>
      <c r="F77" s="247"/>
      <c r="G77" s="310"/>
      <c r="H77" s="247"/>
    </row>
    <row r="78" spans="1:10">
      <c r="A78" s="247"/>
      <c r="B78" s="247"/>
      <c r="C78" s="247"/>
      <c r="D78" s="247"/>
      <c r="E78" s="310"/>
      <c r="F78" s="247"/>
      <c r="G78" s="310"/>
      <c r="H78" s="247"/>
    </row>
    <row r="79" spans="1:10">
      <c r="A79" s="247"/>
      <c r="B79" s="246"/>
      <c r="C79" s="246"/>
      <c r="D79" s="246"/>
      <c r="E79" s="261"/>
      <c r="F79" s="246"/>
      <c r="G79" s="261"/>
      <c r="H79" s="246"/>
    </row>
    <row r="80" spans="1:10">
      <c r="A80" s="247"/>
      <c r="B80" s="246"/>
      <c r="C80" s="246"/>
      <c r="D80" s="246"/>
      <c r="E80" s="261"/>
      <c r="F80" s="246"/>
      <c r="G80" s="261"/>
      <c r="H80" s="246"/>
    </row>
    <row r="81" spans="1:10">
      <c r="A81" s="247"/>
      <c r="B81" s="247"/>
      <c r="C81" s="315"/>
      <c r="D81" s="247"/>
      <c r="E81" s="499"/>
      <c r="F81" s="499"/>
      <c r="G81" s="499"/>
      <c r="H81" s="499"/>
      <c r="J81" s="317"/>
    </row>
    <row r="82" spans="1:10">
      <c r="A82" s="247"/>
      <c r="B82" s="247"/>
      <c r="C82" s="315"/>
      <c r="D82" s="247"/>
      <c r="E82" s="500"/>
      <c r="F82" s="500"/>
      <c r="G82" s="500"/>
      <c r="H82" s="500"/>
    </row>
    <row r="83" spans="1:10">
      <c r="A83" s="498"/>
      <c r="B83" s="498"/>
      <c r="C83" s="498"/>
      <c r="D83" s="498"/>
      <c r="E83" s="498"/>
      <c r="F83" s="498"/>
      <c r="G83" s="498"/>
      <c r="H83" s="498"/>
    </row>
  </sheetData>
  <mergeCells count="10">
    <mergeCell ref="A83:H83"/>
    <mergeCell ref="E81:H81"/>
    <mergeCell ref="E82:H82"/>
    <mergeCell ref="C5:G5"/>
    <mergeCell ref="A74:H74"/>
    <mergeCell ref="A1:H1"/>
    <mergeCell ref="A2:H2"/>
    <mergeCell ref="A3:H3"/>
    <mergeCell ref="A7:D7"/>
    <mergeCell ref="A5:B5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topLeftCell="A43" zoomScale="80" zoomScaleNormal="80" zoomScaleSheetLayoutView="80" workbookViewId="0">
      <selection activeCell="I62" sqref="I62:J62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7"/>
      <c r="E1" s="507"/>
      <c r="F1" s="507"/>
      <c r="G1" s="507"/>
      <c r="H1" s="507"/>
      <c r="I1" s="507"/>
      <c r="J1" s="507"/>
      <c r="K1" s="185"/>
      <c r="L1" s="185"/>
    </row>
    <row r="2" spans="2:18" ht="26.25">
      <c r="B2" s="483" t="s">
        <v>157</v>
      </c>
      <c r="C2" s="483"/>
      <c r="D2" s="483"/>
      <c r="E2" s="483"/>
      <c r="F2" s="483"/>
      <c r="G2" s="483"/>
      <c r="H2" s="483"/>
      <c r="I2" s="483"/>
      <c r="J2" s="483"/>
      <c r="K2" s="483"/>
      <c r="L2" s="483"/>
    </row>
    <row r="3" spans="2:18" ht="18.75" customHeight="1">
      <c r="B3" s="508" t="s">
        <v>342</v>
      </c>
      <c r="C3" s="508"/>
      <c r="D3" s="508"/>
      <c r="E3" s="508"/>
      <c r="F3" s="508"/>
      <c r="G3" s="508"/>
      <c r="H3" s="508"/>
      <c r="I3" s="508"/>
      <c r="J3" s="508"/>
      <c r="K3" s="508"/>
      <c r="L3" s="508"/>
    </row>
    <row r="4" spans="2:18" ht="23.25" customHeight="1">
      <c r="B4" s="484" t="s">
        <v>2</v>
      </c>
      <c r="C4" s="484"/>
      <c r="D4" s="484"/>
      <c r="E4" s="484"/>
      <c r="F4" s="484"/>
      <c r="G4" s="484"/>
      <c r="H4" s="484"/>
      <c r="I4" s="484"/>
      <c r="J4" s="484"/>
      <c r="K4" s="484"/>
      <c r="L4" s="484"/>
    </row>
    <row r="5" spans="2:18" ht="27" customHeight="1">
      <c r="B5" s="200"/>
      <c r="C5" s="203" t="s">
        <v>3</v>
      </c>
      <c r="D5" s="466" t="s">
        <v>341</v>
      </c>
      <c r="E5" s="466"/>
      <c r="F5" s="466"/>
      <c r="G5" s="466"/>
      <c r="H5" s="466"/>
      <c r="I5" s="466"/>
      <c r="J5" s="466"/>
      <c r="K5" s="466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80" t="s">
        <v>66</v>
      </c>
      <c r="D9" s="480"/>
      <c r="E9" s="183" t="s">
        <v>133</v>
      </c>
      <c r="F9" s="183" t="s">
        <v>137</v>
      </c>
      <c r="G9" s="189"/>
      <c r="H9" s="480" t="s">
        <v>66</v>
      </c>
      <c r="I9" s="480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09" t="s">
        <v>7</v>
      </c>
      <c r="D12" s="509"/>
      <c r="E12" s="257">
        <f>E14+E24</f>
        <v>4563223.0299999993</v>
      </c>
      <c r="F12" s="257">
        <f>F14+F24</f>
        <v>37050711.979999997</v>
      </c>
      <c r="G12" s="202"/>
      <c r="H12" s="509" t="s">
        <v>8</v>
      </c>
      <c r="I12" s="509"/>
      <c r="J12" s="257">
        <f>J14+J25</f>
        <v>7167967.509999997</v>
      </c>
      <c r="K12" s="257">
        <f>K14+K25</f>
        <v>0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78" t="s">
        <v>9</v>
      </c>
      <c r="D14" s="478"/>
      <c r="E14" s="252">
        <f>SUM(E16:E22)</f>
        <v>615006.43000000005</v>
      </c>
      <c r="F14" s="252">
        <f>SUM(F16:F22)</f>
        <v>18125388.279999997</v>
      </c>
      <c r="G14" s="202"/>
      <c r="H14" s="478" t="s">
        <v>10</v>
      </c>
      <c r="I14" s="478"/>
      <c r="J14" s="252">
        <f>SUM(J16:J23)</f>
        <v>7167967.509999997</v>
      </c>
      <c r="K14" s="252">
        <f>SUM(K16:K23)</f>
        <v>0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87" t="s">
        <v>11</v>
      </c>
      <c r="D16" s="487"/>
      <c r="E16" s="258">
        <v>0</v>
      </c>
      <c r="F16" s="258">
        <v>18030030.399999999</v>
      </c>
      <c r="G16" s="202"/>
      <c r="H16" s="487" t="s">
        <v>12</v>
      </c>
      <c r="I16" s="487"/>
      <c r="J16" s="258">
        <v>6912571.2299999967</v>
      </c>
      <c r="K16" s="258"/>
      <c r="L16" s="207"/>
    </row>
    <row r="17" spans="2:12" ht="15">
      <c r="B17" s="210"/>
      <c r="C17" s="487" t="s">
        <v>13</v>
      </c>
      <c r="D17" s="487"/>
      <c r="E17" s="258">
        <v>594126.43000000005</v>
      </c>
      <c r="F17" s="258">
        <v>0</v>
      </c>
      <c r="G17" s="202"/>
      <c r="H17" s="487" t="s">
        <v>14</v>
      </c>
      <c r="I17" s="487"/>
      <c r="J17" s="258">
        <v>0</v>
      </c>
      <c r="K17" s="258">
        <v>0</v>
      </c>
      <c r="L17" s="207"/>
    </row>
    <row r="18" spans="2:12" ht="15">
      <c r="B18" s="210"/>
      <c r="C18" s="487" t="s">
        <v>15</v>
      </c>
      <c r="D18" s="487"/>
      <c r="E18" s="258">
        <v>0</v>
      </c>
      <c r="F18" s="258">
        <v>83586.02</v>
      </c>
      <c r="G18" s="202"/>
      <c r="H18" s="487" t="s">
        <v>16</v>
      </c>
      <c r="I18" s="487"/>
      <c r="J18" s="258">
        <v>0</v>
      </c>
      <c r="K18" s="258">
        <v>0</v>
      </c>
      <c r="L18" s="207"/>
    </row>
    <row r="19" spans="2:12" ht="15">
      <c r="B19" s="210"/>
      <c r="C19" s="487" t="s">
        <v>17</v>
      </c>
      <c r="D19" s="487"/>
      <c r="E19" s="258">
        <v>0</v>
      </c>
      <c r="F19" s="258">
        <v>0</v>
      </c>
      <c r="G19" s="202"/>
      <c r="H19" s="487" t="s">
        <v>18</v>
      </c>
      <c r="I19" s="487"/>
      <c r="J19" s="258">
        <v>0</v>
      </c>
      <c r="K19" s="258">
        <v>0</v>
      </c>
      <c r="L19" s="207"/>
    </row>
    <row r="20" spans="2:12" ht="15">
      <c r="B20" s="210"/>
      <c r="C20" s="487" t="s">
        <v>19</v>
      </c>
      <c r="D20" s="487"/>
      <c r="E20" s="258">
        <v>0</v>
      </c>
      <c r="F20" s="258">
        <v>11771.859999999986</v>
      </c>
      <c r="G20" s="202"/>
      <c r="H20" s="487" t="s">
        <v>20</v>
      </c>
      <c r="I20" s="487"/>
      <c r="J20" s="258">
        <v>0</v>
      </c>
      <c r="K20" s="258">
        <v>0</v>
      </c>
      <c r="L20" s="207"/>
    </row>
    <row r="21" spans="2:12" ht="36.75" customHeight="1">
      <c r="B21" s="210"/>
      <c r="C21" s="487" t="s">
        <v>21</v>
      </c>
      <c r="D21" s="487"/>
      <c r="E21" s="258">
        <v>0</v>
      </c>
      <c r="F21" s="258">
        <v>0</v>
      </c>
      <c r="G21" s="202"/>
      <c r="H21" s="487" t="s">
        <v>22</v>
      </c>
      <c r="I21" s="487"/>
      <c r="J21" s="258">
        <v>0</v>
      </c>
      <c r="K21" s="258">
        <v>0</v>
      </c>
      <c r="L21" s="207"/>
    </row>
    <row r="22" spans="2:12" ht="15">
      <c r="B22" s="210"/>
      <c r="C22" s="487" t="s">
        <v>23</v>
      </c>
      <c r="D22" s="487"/>
      <c r="E22" s="258">
        <v>20880</v>
      </c>
      <c r="F22" s="258">
        <v>0</v>
      </c>
      <c r="G22" s="202"/>
      <c r="H22" s="487" t="s">
        <v>24</v>
      </c>
      <c r="I22" s="487"/>
      <c r="J22" s="258">
        <v>243531.78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87" t="s">
        <v>25</v>
      </c>
      <c r="I23" s="487"/>
      <c r="J23" s="258">
        <v>11864.5</v>
      </c>
      <c r="K23" s="258">
        <v>0</v>
      </c>
      <c r="L23" s="207"/>
    </row>
    <row r="24" spans="2:12" ht="15.75">
      <c r="B24" s="208"/>
      <c r="C24" s="478" t="s">
        <v>28</v>
      </c>
      <c r="D24" s="478"/>
      <c r="E24" s="252">
        <f>SUM(E26:E34)</f>
        <v>3948216.5999999996</v>
      </c>
      <c r="F24" s="252">
        <f>SUM(F26:F34)</f>
        <v>18925323.699999999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76" t="s">
        <v>29</v>
      </c>
      <c r="I25" s="476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87" t="s">
        <v>30</v>
      </c>
      <c r="D26" s="487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87" t="s">
        <v>32</v>
      </c>
      <c r="D27" s="487"/>
      <c r="E27" s="258">
        <v>0</v>
      </c>
      <c r="F27" s="258">
        <v>0</v>
      </c>
      <c r="G27" s="202"/>
      <c r="H27" s="487" t="s">
        <v>31</v>
      </c>
      <c r="I27" s="487"/>
      <c r="J27" s="258">
        <v>0</v>
      </c>
      <c r="K27" s="258">
        <v>0</v>
      </c>
      <c r="L27" s="207"/>
    </row>
    <row r="28" spans="2:12" ht="33.75" customHeight="1">
      <c r="B28" s="210"/>
      <c r="C28" s="487" t="s">
        <v>34</v>
      </c>
      <c r="D28" s="487"/>
      <c r="E28" s="258">
        <v>0</v>
      </c>
      <c r="F28" s="258">
        <v>8498986.1700000018</v>
      </c>
      <c r="G28" s="202"/>
      <c r="H28" s="487" t="s">
        <v>33</v>
      </c>
      <c r="I28" s="487"/>
      <c r="J28" s="258">
        <v>0</v>
      </c>
      <c r="K28" s="258">
        <v>0</v>
      </c>
      <c r="L28" s="207"/>
    </row>
    <row r="29" spans="2:12" ht="15">
      <c r="B29" s="210"/>
      <c r="C29" s="487" t="s">
        <v>36</v>
      </c>
      <c r="D29" s="487"/>
      <c r="E29" s="258">
        <v>0</v>
      </c>
      <c r="F29" s="258">
        <v>9928407.5299999975</v>
      </c>
      <c r="G29" s="202"/>
      <c r="H29" s="487" t="s">
        <v>35</v>
      </c>
      <c r="I29" s="487"/>
      <c r="J29" s="258">
        <v>0</v>
      </c>
      <c r="K29" s="258">
        <v>0</v>
      </c>
      <c r="L29" s="207"/>
    </row>
    <row r="30" spans="2:12" ht="15">
      <c r="B30" s="210"/>
      <c r="C30" s="487" t="s">
        <v>38</v>
      </c>
      <c r="D30" s="487"/>
      <c r="E30" s="258">
        <v>0</v>
      </c>
      <c r="F30" s="258">
        <v>497930</v>
      </c>
      <c r="G30" s="202"/>
      <c r="H30" s="487" t="s">
        <v>37</v>
      </c>
      <c r="I30" s="487"/>
      <c r="J30" s="258">
        <v>0</v>
      </c>
      <c r="K30" s="258">
        <v>0</v>
      </c>
      <c r="L30" s="207"/>
    </row>
    <row r="31" spans="2:12" ht="33.75" customHeight="1">
      <c r="B31" s="210"/>
      <c r="C31" s="487" t="s">
        <v>40</v>
      </c>
      <c r="D31" s="487"/>
      <c r="E31" s="258">
        <v>3948216.5999999996</v>
      </c>
      <c r="F31" s="258">
        <v>0</v>
      </c>
      <c r="G31" s="202"/>
      <c r="H31" s="487" t="s">
        <v>39</v>
      </c>
      <c r="I31" s="487"/>
      <c r="J31" s="258">
        <v>0</v>
      </c>
      <c r="K31" s="258">
        <v>0</v>
      </c>
      <c r="L31" s="207"/>
    </row>
    <row r="32" spans="2:12" ht="15">
      <c r="B32" s="210"/>
      <c r="C32" s="487" t="s">
        <v>42</v>
      </c>
      <c r="D32" s="487"/>
      <c r="E32" s="258">
        <v>0</v>
      </c>
      <c r="F32" s="258">
        <v>0</v>
      </c>
      <c r="G32" s="202"/>
      <c r="H32" s="487" t="s">
        <v>41</v>
      </c>
      <c r="I32" s="487"/>
      <c r="J32" s="258">
        <v>0</v>
      </c>
      <c r="K32" s="258">
        <v>0</v>
      </c>
      <c r="L32" s="207"/>
    </row>
    <row r="33" spans="2:12" ht="25.5" customHeight="1">
      <c r="B33" s="210"/>
      <c r="C33" s="487" t="s">
        <v>43</v>
      </c>
      <c r="D33" s="487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87" t="s">
        <v>45</v>
      </c>
      <c r="D34" s="487"/>
      <c r="E34" s="258">
        <v>0</v>
      </c>
      <c r="F34" s="258">
        <v>0</v>
      </c>
      <c r="G34" s="202"/>
      <c r="H34" s="478" t="s">
        <v>48</v>
      </c>
      <c r="I34" s="478"/>
      <c r="J34" s="252">
        <f>J36+J42+J50</f>
        <v>39048093.740000002</v>
      </c>
      <c r="K34" s="252">
        <f>K36+K42+K50</f>
        <v>13728572.299999937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78" t="s">
        <v>50</v>
      </c>
      <c r="I36" s="478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87" t="s">
        <v>51</v>
      </c>
      <c r="I38" s="487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87" t="s">
        <v>52</v>
      </c>
      <c r="I39" s="487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87" t="s">
        <v>53</v>
      </c>
      <c r="I40" s="487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78" t="s">
        <v>54</v>
      </c>
      <c r="I42" s="478"/>
      <c r="J42" s="252">
        <f>SUM(J44:J48)</f>
        <v>39048093.740000002</v>
      </c>
      <c r="K42" s="252">
        <f>SUM(K44:K48)</f>
        <v>13728572.299999937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87" t="s">
        <v>55</v>
      </c>
      <c r="I44" s="487"/>
      <c r="J44" s="258"/>
      <c r="K44" s="258">
        <v>13070084.689999938</v>
      </c>
      <c r="L44" s="207"/>
    </row>
    <row r="45" spans="2:12" ht="15">
      <c r="B45" s="210"/>
      <c r="C45" s="202"/>
      <c r="D45" s="202"/>
      <c r="E45" s="202"/>
      <c r="F45" s="202"/>
      <c r="G45" s="202"/>
      <c r="H45" s="487" t="s">
        <v>56</v>
      </c>
      <c r="I45" s="487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87" t="s">
        <v>57</v>
      </c>
      <c r="I46" s="487"/>
      <c r="J46" s="258">
        <v>0</v>
      </c>
      <c r="K46" s="258">
        <v>0</v>
      </c>
      <c r="L46" s="207"/>
    </row>
    <row r="47" spans="2:12" ht="15">
      <c r="B47" s="210"/>
      <c r="C47" s="202"/>
      <c r="D47" s="202"/>
      <c r="E47" s="202"/>
      <c r="F47" s="202"/>
      <c r="G47" s="202"/>
      <c r="H47" s="487" t="s">
        <v>58</v>
      </c>
      <c r="I47" s="487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87" t="s">
        <v>59</v>
      </c>
      <c r="I48" s="487"/>
      <c r="J48" s="258">
        <v>0</v>
      </c>
      <c r="K48" s="258">
        <v>658487.6099999994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78" t="s">
        <v>158</v>
      </c>
      <c r="I50" s="478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87" t="s">
        <v>61</v>
      </c>
      <c r="I52" s="487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3" t="s">
        <v>62</v>
      </c>
      <c r="I53" s="503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75" t="s">
        <v>302</v>
      </c>
      <c r="C56" s="475"/>
      <c r="D56" s="475"/>
      <c r="E56" s="475"/>
      <c r="F56" s="475"/>
      <c r="G56" s="475"/>
      <c r="H56" s="475"/>
      <c r="I56" s="475"/>
      <c r="J56" s="475"/>
      <c r="K56" s="475"/>
      <c r="L56" s="475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504"/>
      <c r="E60" s="504"/>
      <c r="F60" s="229"/>
      <c r="H60" s="260"/>
      <c r="I60" s="260"/>
      <c r="J60" s="229"/>
      <c r="K60" s="229"/>
    </row>
    <row r="61" spans="2:12" ht="15.75">
      <c r="C61" s="203"/>
      <c r="D61" s="505"/>
      <c r="E61" s="505"/>
      <c r="F61" s="229"/>
      <c r="G61" s="229"/>
      <c r="I61" s="505"/>
      <c r="J61" s="505"/>
      <c r="K61" s="229"/>
    </row>
    <row r="62" spans="2:12" ht="15.75" customHeight="1">
      <c r="C62" s="232"/>
      <c r="D62" s="457"/>
      <c r="E62" s="457"/>
      <c r="F62" s="229"/>
      <c r="G62" s="229"/>
      <c r="I62" s="457"/>
      <c r="J62" s="457"/>
      <c r="K62" s="229"/>
    </row>
    <row r="63" spans="2:12" ht="18.75" customHeight="1">
      <c r="B63" s="506"/>
      <c r="C63" s="506"/>
      <c r="D63" s="506"/>
      <c r="E63" s="506"/>
      <c r="F63" s="506"/>
      <c r="G63" s="506"/>
      <c r="H63" s="506"/>
      <c r="I63" s="506"/>
      <c r="J63" s="506"/>
      <c r="K63" s="506"/>
      <c r="L63" s="506"/>
    </row>
  </sheetData>
  <mergeCells count="64"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H23:I23"/>
    <mergeCell ref="C24:D24"/>
    <mergeCell ref="H25:I25"/>
    <mergeCell ref="C26:D26"/>
    <mergeCell ref="C27:D27"/>
    <mergeCell ref="H27:I27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D62:E62"/>
    <mergeCell ref="H53:I53"/>
    <mergeCell ref="D60:E60"/>
    <mergeCell ref="D61:E61"/>
    <mergeCell ref="B56:L56"/>
    <mergeCell ref="I61:J61"/>
    <mergeCell ref="I62:J62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55" zoomScaleNormal="100" zoomScaleSheetLayoutView="80" workbookViewId="0">
      <selection activeCell="C59" sqref="C59:I59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13" width="11.42578125" style="329" customWidth="1"/>
    <col min="14" max="14" width="13.85546875" style="329" customWidth="1"/>
    <col min="15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29"/>
      <c r="E2" s="529"/>
      <c r="F2" s="327"/>
      <c r="G2" s="327"/>
      <c r="H2" s="327"/>
      <c r="I2" s="327"/>
    </row>
    <row r="3" spans="2:10" ht="26.25">
      <c r="B3" s="530" t="s">
        <v>305</v>
      </c>
      <c r="C3" s="530"/>
      <c r="D3" s="530"/>
      <c r="E3" s="530"/>
      <c r="F3" s="530"/>
      <c r="G3" s="530"/>
      <c r="H3" s="530"/>
      <c r="I3" s="530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31" t="s">
        <v>344</v>
      </c>
      <c r="C5" s="531"/>
      <c r="D5" s="531"/>
      <c r="E5" s="531"/>
      <c r="F5" s="531"/>
      <c r="G5" s="531"/>
      <c r="H5" s="531"/>
      <c r="I5" s="531"/>
      <c r="J5" s="332"/>
    </row>
    <row r="6" spans="2:10" ht="18">
      <c r="B6" s="532" t="s">
        <v>2</v>
      </c>
      <c r="C6" s="532"/>
      <c r="D6" s="532"/>
      <c r="E6" s="532"/>
      <c r="F6" s="532"/>
      <c r="G6" s="532"/>
      <c r="H6" s="532"/>
      <c r="I6" s="532"/>
    </row>
    <row r="7" spans="2:10" ht="15.75">
      <c r="B7" s="318"/>
      <c r="C7" s="382" t="s">
        <v>3</v>
      </c>
      <c r="D7" s="533" t="s">
        <v>341</v>
      </c>
      <c r="E7" s="533"/>
      <c r="F7" s="533"/>
      <c r="G7" s="533"/>
      <c r="H7" s="533"/>
      <c r="I7" s="533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23"/>
      <c r="C10" s="525" t="s">
        <v>5</v>
      </c>
      <c r="D10" s="526"/>
      <c r="E10" s="519" t="s">
        <v>306</v>
      </c>
      <c r="F10" s="519" t="s">
        <v>307</v>
      </c>
      <c r="G10" s="519" t="s">
        <v>308</v>
      </c>
      <c r="H10" s="519" t="s">
        <v>309</v>
      </c>
      <c r="I10" s="519" t="s">
        <v>310</v>
      </c>
    </row>
    <row r="11" spans="2:10" ht="12">
      <c r="B11" s="524"/>
      <c r="C11" s="527"/>
      <c r="D11" s="528"/>
      <c r="E11" s="520"/>
      <c r="F11" s="520"/>
      <c r="G11" s="520"/>
      <c r="H11" s="520"/>
      <c r="I11" s="520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21" t="s">
        <v>7</v>
      </c>
      <c r="D14" s="522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14" t="s">
        <v>9</v>
      </c>
      <c r="D16" s="515"/>
      <c r="E16" s="337"/>
      <c r="F16" s="337"/>
      <c r="G16" s="337"/>
      <c r="H16" s="337"/>
      <c r="I16" s="337"/>
    </row>
    <row r="17" spans="2:14" ht="12.75">
      <c r="B17" s="333"/>
      <c r="C17" s="338"/>
      <c r="D17" s="339"/>
      <c r="E17" s="337"/>
      <c r="F17" s="337"/>
      <c r="G17" s="337"/>
      <c r="H17" s="337"/>
      <c r="I17" s="337"/>
    </row>
    <row r="18" spans="2:14" ht="12.75">
      <c r="B18" s="333"/>
      <c r="C18" s="512" t="s">
        <v>11</v>
      </c>
      <c r="D18" s="513"/>
      <c r="E18" s="340">
        <v>40201654.539999962</v>
      </c>
      <c r="F18" s="340">
        <v>1900404655.05</v>
      </c>
      <c r="G18" s="340">
        <v>1882374624.6500001</v>
      </c>
      <c r="H18" s="368">
        <f>E18+F18-G18</f>
        <v>58231684.939999819</v>
      </c>
      <c r="I18" s="340">
        <f>H18-E18</f>
        <v>18030030.399999857</v>
      </c>
    </row>
    <row r="19" spans="2:14" ht="12.75">
      <c r="B19" s="333"/>
      <c r="C19" s="512" t="s">
        <v>13</v>
      </c>
      <c r="D19" s="513"/>
      <c r="E19" s="368">
        <v>782550.52</v>
      </c>
      <c r="F19" s="340">
        <v>541211726.81000006</v>
      </c>
      <c r="G19" s="340">
        <v>541805853.24000001</v>
      </c>
      <c r="H19" s="368">
        <f t="shared" ref="H19:H24" si="0">E19+F19-G19</f>
        <v>188424.09000003338</v>
      </c>
      <c r="I19" s="340">
        <f t="shared" ref="I19:I24" si="1">H19-E19</f>
        <v>-594126.42999996664</v>
      </c>
    </row>
    <row r="20" spans="2:14" ht="12.75">
      <c r="B20" s="333"/>
      <c r="C20" s="512" t="s">
        <v>15</v>
      </c>
      <c r="D20" s="513"/>
      <c r="E20" s="340">
        <v>27544.53</v>
      </c>
      <c r="F20" s="340">
        <v>371226.8</v>
      </c>
      <c r="G20" s="340">
        <v>287640.78000000003</v>
      </c>
      <c r="H20" s="368">
        <f t="shared" si="0"/>
        <v>111130.54999999993</v>
      </c>
      <c r="I20" s="340">
        <f t="shared" si="1"/>
        <v>83586.019999999931</v>
      </c>
    </row>
    <row r="21" spans="2:14" ht="12.75">
      <c r="B21" s="333"/>
      <c r="C21" s="512" t="s">
        <v>17</v>
      </c>
      <c r="D21" s="513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14" ht="12.75">
      <c r="B22" s="333"/>
      <c r="C22" s="512" t="s">
        <v>19</v>
      </c>
      <c r="D22" s="513"/>
      <c r="E22" s="340">
        <v>926044.34999999963</v>
      </c>
      <c r="F22" s="340">
        <v>1166438.3700000001</v>
      </c>
      <c r="G22" s="340">
        <v>1154666.51</v>
      </c>
      <c r="H22" s="368">
        <f t="shared" si="0"/>
        <v>937816.20999999973</v>
      </c>
      <c r="I22" s="340">
        <f t="shared" si="1"/>
        <v>11771.860000000102</v>
      </c>
    </row>
    <row r="23" spans="2:14" ht="12.75">
      <c r="B23" s="333"/>
      <c r="C23" s="512" t="s">
        <v>21</v>
      </c>
      <c r="D23" s="513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14" ht="12.75">
      <c r="B24" s="333"/>
      <c r="C24" s="517" t="s">
        <v>23</v>
      </c>
      <c r="D24" s="518"/>
      <c r="E24" s="344">
        <v>23294</v>
      </c>
      <c r="F24" s="340">
        <v>0</v>
      </c>
      <c r="G24" s="340">
        <v>20880</v>
      </c>
      <c r="H24" s="340">
        <f t="shared" si="0"/>
        <v>2414</v>
      </c>
      <c r="I24" s="340">
        <f t="shared" si="1"/>
        <v>-20880</v>
      </c>
    </row>
    <row r="25" spans="2:14" ht="12.75">
      <c r="B25" s="333"/>
      <c r="C25" s="342"/>
      <c r="D25" s="343"/>
      <c r="F25" s="344"/>
      <c r="G25" s="344"/>
      <c r="H25" s="344"/>
      <c r="I25" s="344"/>
    </row>
    <row r="26" spans="2:14" ht="12.75">
      <c r="B26" s="345"/>
      <c r="C26" s="514" t="s">
        <v>26</v>
      </c>
      <c r="D26" s="515"/>
      <c r="E26" s="346">
        <f>SUM(E18:E24)</f>
        <v>41961087.939999968</v>
      </c>
      <c r="F26" s="346">
        <f>SUM(F18:F25)</f>
        <v>2443154047.0300002</v>
      </c>
      <c r="G26" s="346">
        <f>SUM(G18:G25)</f>
        <v>2425643665.1800008</v>
      </c>
      <c r="H26" s="346">
        <f>SUM(H18:H25)</f>
        <v>59471469.78999985</v>
      </c>
      <c r="I26" s="346">
        <f>SUM(I18:I25)</f>
        <v>17510381.84999989</v>
      </c>
    </row>
    <row r="27" spans="2:14" ht="12.75">
      <c r="B27" s="345"/>
      <c r="C27" s="335"/>
      <c r="D27" s="347"/>
      <c r="E27" s="348"/>
      <c r="F27" s="348"/>
      <c r="G27" s="348"/>
      <c r="H27" s="348"/>
      <c r="I27" s="348"/>
    </row>
    <row r="28" spans="2:14" ht="12.75">
      <c r="B28" s="333"/>
      <c r="C28" s="342"/>
      <c r="D28" s="349"/>
      <c r="E28" s="344"/>
      <c r="F28" s="344"/>
      <c r="G28" s="344"/>
      <c r="H28" s="344"/>
      <c r="I28" s="344"/>
    </row>
    <row r="29" spans="2:14" ht="12.75">
      <c r="B29" s="333"/>
      <c r="C29" s="514" t="s">
        <v>28</v>
      </c>
      <c r="D29" s="515"/>
      <c r="E29" s="350"/>
      <c r="F29" s="350"/>
      <c r="G29" s="350"/>
      <c r="H29" s="350"/>
      <c r="I29" s="350"/>
      <c r="N29" s="453"/>
    </row>
    <row r="30" spans="2:14" ht="12.75">
      <c r="B30" s="333"/>
      <c r="C30" s="342"/>
      <c r="D30" s="349"/>
      <c r="E30" s="344"/>
      <c r="F30" s="344"/>
      <c r="G30" s="344"/>
      <c r="H30" s="344"/>
      <c r="I30" s="344"/>
      <c r="N30" s="453"/>
    </row>
    <row r="31" spans="2:14" ht="12.75">
      <c r="B31" s="333"/>
      <c r="C31" s="512" t="s">
        <v>30</v>
      </c>
      <c r="D31" s="513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  <c r="N31" s="453"/>
    </row>
    <row r="32" spans="2:14" ht="12.75">
      <c r="B32" s="333"/>
      <c r="C32" s="512" t="s">
        <v>32</v>
      </c>
      <c r="D32" s="513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  <c r="N32" s="453"/>
    </row>
    <row r="33" spans="2:14" ht="12.75">
      <c r="B33" s="333"/>
      <c r="C33" s="512" t="s">
        <v>34</v>
      </c>
      <c r="D33" s="513"/>
      <c r="E33" s="340">
        <v>87177084.319999993</v>
      </c>
      <c r="F33" s="340">
        <v>8498986.1700000018</v>
      </c>
      <c r="G33" s="340">
        <v>0</v>
      </c>
      <c r="H33" s="340">
        <f t="shared" si="2"/>
        <v>95676070.489999995</v>
      </c>
      <c r="I33" s="340">
        <f t="shared" si="3"/>
        <v>8498986.1700000018</v>
      </c>
      <c r="N33" s="453"/>
    </row>
    <row r="34" spans="2:14" ht="12.75">
      <c r="B34" s="333"/>
      <c r="C34" s="512" t="s">
        <v>36</v>
      </c>
      <c r="D34" s="513"/>
      <c r="E34" s="340">
        <v>23849997.16</v>
      </c>
      <c r="F34" s="340">
        <v>9928407.5299999993</v>
      </c>
      <c r="G34" s="340">
        <v>0</v>
      </c>
      <c r="H34" s="368">
        <f t="shared" si="2"/>
        <v>33778404.689999998</v>
      </c>
      <c r="I34" s="340">
        <f t="shared" si="3"/>
        <v>9928407.5299999975</v>
      </c>
      <c r="N34" s="453"/>
    </row>
    <row r="35" spans="2:14" ht="12.75">
      <c r="B35" s="333"/>
      <c r="C35" s="512" t="s">
        <v>38</v>
      </c>
      <c r="D35" s="513"/>
      <c r="E35" s="340">
        <v>677440</v>
      </c>
      <c r="F35" s="340">
        <v>497930</v>
      </c>
      <c r="G35" s="340">
        <v>0</v>
      </c>
      <c r="H35" s="340">
        <f t="shared" si="2"/>
        <v>1175370</v>
      </c>
      <c r="I35" s="340">
        <f t="shared" si="3"/>
        <v>497930</v>
      </c>
      <c r="N35" s="453"/>
    </row>
    <row r="36" spans="2:14" ht="12.75">
      <c r="B36" s="333"/>
      <c r="C36" s="512" t="s">
        <v>40</v>
      </c>
      <c r="D36" s="513"/>
      <c r="E36" s="340">
        <v>-12691459.43</v>
      </c>
      <c r="F36" s="340">
        <v>0</v>
      </c>
      <c r="G36" s="340">
        <v>3948216.6</v>
      </c>
      <c r="H36" s="340">
        <f t="shared" si="2"/>
        <v>-16639676.029999999</v>
      </c>
      <c r="I36" s="340">
        <f t="shared" si="3"/>
        <v>-3948216.5999999996</v>
      </c>
      <c r="N36" s="453"/>
    </row>
    <row r="37" spans="2:14" ht="12.75">
      <c r="B37" s="333"/>
      <c r="C37" s="512" t="s">
        <v>42</v>
      </c>
      <c r="D37" s="513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  <c r="N37" s="453"/>
    </row>
    <row r="38" spans="2:14" ht="12.75">
      <c r="B38" s="333"/>
      <c r="C38" s="512" t="s">
        <v>43</v>
      </c>
      <c r="D38" s="513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  <c r="N38" s="453"/>
    </row>
    <row r="39" spans="2:14" ht="12.75">
      <c r="B39" s="333"/>
      <c r="C39" s="512" t="s">
        <v>45</v>
      </c>
      <c r="D39" s="513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  <c r="N39" s="453"/>
    </row>
    <row r="40" spans="2:14" ht="12.75">
      <c r="B40" s="333"/>
      <c r="C40" s="342"/>
      <c r="D40" s="343"/>
      <c r="E40" s="344"/>
      <c r="F40" s="344"/>
      <c r="G40" s="344"/>
      <c r="H40" s="344"/>
      <c r="I40" s="344"/>
    </row>
    <row r="41" spans="2:14" ht="12.75">
      <c r="B41" s="345"/>
      <c r="C41" s="514" t="s">
        <v>47</v>
      </c>
      <c r="D41" s="515"/>
      <c r="E41" s="346">
        <f>SUM(E31:E40)</f>
        <v>99013062.049999982</v>
      </c>
      <c r="F41" s="346">
        <f>SUM(F31:F40)</f>
        <v>18925323.700000003</v>
      </c>
      <c r="G41" s="346">
        <f>SUM(G31:G40)</f>
        <v>3948216.6</v>
      </c>
      <c r="H41" s="346">
        <f>SUM(H31:H40)</f>
        <v>113990169.14999999</v>
      </c>
      <c r="I41" s="346">
        <f>SUM(I31:I40)</f>
        <v>14977107.1</v>
      </c>
    </row>
    <row r="42" spans="2:14" ht="12.75">
      <c r="B42" s="333"/>
      <c r="C42" s="342"/>
      <c r="D42" s="351"/>
      <c r="E42" s="344"/>
      <c r="F42" s="344"/>
      <c r="G42" s="344"/>
      <c r="H42" s="344"/>
      <c r="I42" s="344"/>
    </row>
    <row r="43" spans="2:14" ht="12.75">
      <c r="B43" s="333"/>
      <c r="C43" s="514" t="s">
        <v>49</v>
      </c>
      <c r="D43" s="515"/>
      <c r="E43" s="346">
        <f>E26+E41</f>
        <v>140974149.98999995</v>
      </c>
      <c r="F43" s="346">
        <f>F26+F41</f>
        <v>2462079370.73</v>
      </c>
      <c r="G43" s="346">
        <f>G26+G41</f>
        <v>2429591881.7800007</v>
      </c>
      <c r="H43" s="346">
        <f>H26+H41</f>
        <v>173461638.93999985</v>
      </c>
      <c r="I43" s="346">
        <f>I26+I41</f>
        <v>32487488.949999891</v>
      </c>
    </row>
    <row r="44" spans="2:14" ht="12.75">
      <c r="B44" s="333"/>
      <c r="C44" s="342"/>
      <c r="D44" s="349"/>
      <c r="E44" s="344"/>
      <c r="F44" s="344"/>
      <c r="G44" s="344"/>
      <c r="H44" s="344"/>
      <c r="I44" s="344"/>
    </row>
    <row r="45" spans="2:14" ht="12">
      <c r="B45" s="352"/>
      <c r="C45" s="353"/>
      <c r="D45" s="354"/>
      <c r="E45" s="355"/>
      <c r="F45" s="355"/>
      <c r="G45" s="355"/>
      <c r="H45" s="355"/>
      <c r="I45" s="355"/>
    </row>
    <row r="46" spans="2:14" ht="12">
      <c r="B46" s="352"/>
      <c r="C46" s="353"/>
      <c r="D46" s="354"/>
      <c r="E46" s="355"/>
      <c r="F46" s="355"/>
      <c r="G46" s="355"/>
      <c r="H46" s="355"/>
      <c r="I46" s="355"/>
    </row>
    <row r="47" spans="2:14" ht="12">
      <c r="B47" s="352"/>
      <c r="C47" s="353"/>
      <c r="D47" s="325"/>
      <c r="E47" s="326"/>
      <c r="F47" s="326"/>
      <c r="G47" s="326"/>
      <c r="H47" s="326"/>
      <c r="I47" s="326"/>
    </row>
    <row r="48" spans="2:14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11" t="s">
        <v>302</v>
      </c>
      <c r="D59" s="511"/>
      <c r="E59" s="511"/>
      <c r="F59" s="511"/>
      <c r="G59" s="511"/>
      <c r="H59" s="511"/>
      <c r="I59" s="511"/>
    </row>
    <row r="60" spans="1:10" s="263" customFormat="1" ht="12">
      <c r="A60" s="262"/>
      <c r="B60" s="262"/>
      <c r="C60" s="364"/>
      <c r="D60" s="364"/>
      <c r="E60" s="364"/>
      <c r="F60" s="364"/>
      <c r="G60" s="364"/>
      <c r="H60" s="364"/>
      <c r="I60" s="364"/>
      <c r="J60" s="262"/>
    </row>
    <row r="61" spans="1:10" s="263" customFormat="1" ht="12">
      <c r="A61" s="262"/>
      <c r="B61" s="262"/>
      <c r="C61" s="364"/>
      <c r="D61" s="364"/>
      <c r="E61" s="364"/>
      <c r="F61" s="364"/>
      <c r="G61" s="364"/>
      <c r="H61" s="364"/>
      <c r="I61" s="364"/>
      <c r="J61" s="262"/>
    </row>
    <row r="62" spans="1:10" s="263" customFormat="1" ht="12">
      <c r="A62" s="262"/>
      <c r="B62" s="262"/>
      <c r="C62" s="364"/>
      <c r="D62" s="364"/>
      <c r="E62" s="364"/>
      <c r="F62" s="364"/>
      <c r="G62" s="364"/>
      <c r="H62" s="364"/>
      <c r="I62" s="364"/>
      <c r="J62" s="262"/>
    </row>
    <row r="63" spans="1:10" s="263" customFormat="1" ht="12">
      <c r="A63" s="262"/>
      <c r="B63" s="262"/>
      <c r="C63" s="364"/>
      <c r="D63" s="364"/>
      <c r="E63" s="364"/>
      <c r="F63" s="364"/>
      <c r="G63" s="364"/>
      <c r="H63" s="364"/>
      <c r="I63" s="364"/>
      <c r="J63" s="262"/>
    </row>
    <row r="64" spans="1:10" s="263" customFormat="1" ht="12">
      <c r="A64" s="262"/>
      <c r="B64" s="262"/>
      <c r="C64" s="364"/>
      <c r="D64" s="364"/>
      <c r="E64" s="364"/>
      <c r="F64" s="364"/>
      <c r="G64" s="364"/>
      <c r="H64" s="364"/>
      <c r="I64" s="364"/>
      <c r="J64" s="262"/>
    </row>
    <row r="65" spans="1:10" s="263" customFormat="1" ht="12">
      <c r="A65" s="262"/>
      <c r="B65" s="262"/>
      <c r="C65" s="364"/>
      <c r="D65" s="364"/>
      <c r="E65" s="364"/>
      <c r="F65" s="364"/>
      <c r="G65" s="364"/>
      <c r="H65" s="364"/>
      <c r="I65" s="364"/>
      <c r="J65" s="262"/>
    </row>
    <row r="66" spans="1:10" s="263" customFormat="1" ht="12">
      <c r="A66" s="262"/>
      <c r="B66" s="262"/>
      <c r="C66" s="4"/>
      <c r="D66" s="4"/>
      <c r="E66" s="365"/>
      <c r="F66" s="365"/>
      <c r="G66" s="365"/>
      <c r="H66" s="365"/>
      <c r="I66" s="365"/>
      <c r="J66" s="262"/>
    </row>
    <row r="67" spans="1:10" s="263" customFormat="1" ht="12">
      <c r="A67" s="262"/>
      <c r="B67" s="262"/>
      <c r="C67" s="4"/>
      <c r="D67" s="4"/>
      <c r="E67" s="365"/>
      <c r="F67" s="365"/>
      <c r="G67" s="365"/>
      <c r="H67" s="365"/>
      <c r="I67" s="365"/>
      <c r="J67" s="262"/>
    </row>
    <row r="68" spans="1:10" s="263" customFormat="1" ht="12">
      <c r="A68" s="516"/>
      <c r="B68" s="516"/>
      <c r="C68" s="516"/>
      <c r="D68" s="516"/>
      <c r="E68" s="516"/>
      <c r="F68" s="516"/>
      <c r="G68" s="516"/>
      <c r="H68" s="516"/>
      <c r="I68" s="516"/>
      <c r="J68" s="262"/>
    </row>
    <row r="69" spans="1:10" s="263" customFormat="1" ht="12.75" customHeight="1">
      <c r="A69" s="262"/>
      <c r="B69" s="262"/>
      <c r="C69" s="367"/>
      <c r="D69" s="510"/>
      <c r="E69" s="510"/>
      <c r="J69" s="262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2:E2"/>
    <mergeCell ref="B3:I3"/>
    <mergeCell ref="B5:I5"/>
    <mergeCell ref="B6:I6"/>
    <mergeCell ref="D7:I7"/>
    <mergeCell ref="C19:D19"/>
    <mergeCell ref="B10:B11"/>
    <mergeCell ref="C10:D11"/>
    <mergeCell ref="E10:E11"/>
    <mergeCell ref="F10:F11"/>
    <mergeCell ref="I10:I11"/>
    <mergeCell ref="C14:D14"/>
    <mergeCell ref="C16:D16"/>
    <mergeCell ref="C18:D18"/>
    <mergeCell ref="G10:G11"/>
    <mergeCell ref="H10:H11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abSelected="1" topLeftCell="A37" zoomScaleNormal="100" workbookViewId="0">
      <selection activeCell="J49" sqref="J49"/>
    </sheetView>
  </sheetViews>
  <sheetFormatPr baseColWidth="10" defaultColWidth="0" defaultRowHeight="15" customHeight="1" zeroHeight="1"/>
  <cols>
    <col min="1" max="1" width="2.42578125" style="384" customWidth="1"/>
    <col min="2" max="2" width="3" style="384" customWidth="1"/>
    <col min="3" max="4" width="11.42578125" style="384" customWidth="1"/>
    <col min="5" max="5" width="23.5703125" style="384" customWidth="1"/>
    <col min="6" max="6" width="2.85546875" style="384" customWidth="1"/>
    <col min="7" max="7" width="20.140625" style="384" customWidth="1"/>
    <col min="8" max="8" width="20.140625" style="383" customWidth="1"/>
    <col min="9" max="10" width="20.140625" style="384" customWidth="1"/>
    <col min="11" max="11" width="2.7109375" style="384" customWidth="1"/>
    <col min="12" max="12" width="3.7109375" style="384" customWidth="1"/>
    <col min="13" max="18" width="11.42578125" style="384" customWidth="1"/>
    <col min="19" max="256" width="2.85546875" style="384" customWidth="1"/>
    <col min="257" max="257" width="2.42578125" style="384" customWidth="1"/>
    <col min="258" max="258" width="3" style="384" customWidth="1"/>
    <col min="259" max="260" width="2.85546875" style="384" customWidth="1"/>
    <col min="261" max="261" width="5.85546875" style="384" customWidth="1"/>
    <col min="262" max="262" width="0.7109375" style="384" customWidth="1"/>
    <col min="263" max="266" width="5.28515625" style="384" customWidth="1"/>
    <col min="267" max="267" width="0.7109375" style="384" customWidth="1"/>
    <col min="268" max="268" width="0.85546875" style="384" customWidth="1"/>
    <col min="269" max="512" width="2.85546875" style="384" customWidth="1"/>
    <col min="513" max="513" width="0.5703125" style="384" customWidth="1"/>
    <col min="514" max="514" width="0.7109375" style="384" customWidth="1"/>
    <col min="515" max="516" width="2.85546875" style="384" customWidth="1"/>
    <col min="517" max="517" width="5.85546875" style="384" customWidth="1"/>
    <col min="518" max="518" width="0.7109375" style="384" customWidth="1"/>
    <col min="519" max="522" width="5.28515625" style="384" customWidth="1"/>
    <col min="523" max="523" width="0.7109375" style="384" customWidth="1"/>
    <col min="524" max="524" width="0.85546875" style="384" customWidth="1"/>
    <col min="525" max="768" width="2.85546875" style="384" customWidth="1"/>
    <col min="769" max="769" width="0.5703125" style="384" customWidth="1"/>
    <col min="770" max="770" width="0.7109375" style="384" customWidth="1"/>
    <col min="771" max="772" width="2.85546875" style="384" customWidth="1"/>
    <col min="773" max="773" width="5.85546875" style="384" customWidth="1"/>
    <col min="774" max="774" width="0.7109375" style="384" customWidth="1"/>
    <col min="775" max="778" width="5.28515625" style="384" customWidth="1"/>
    <col min="779" max="779" width="0.7109375" style="384" customWidth="1"/>
    <col min="780" max="780" width="0.85546875" style="384" customWidth="1"/>
    <col min="781" max="1024" width="2.85546875" style="384" hidden="1"/>
    <col min="1025" max="1025" width="0.5703125" style="384" customWidth="1"/>
    <col min="1026" max="1026" width="0.7109375" style="384" customWidth="1"/>
    <col min="1027" max="1028" width="2.85546875" style="384" customWidth="1"/>
    <col min="1029" max="1029" width="5.85546875" style="384" customWidth="1"/>
    <col min="1030" max="1030" width="0.7109375" style="384" customWidth="1"/>
    <col min="1031" max="1034" width="5.28515625" style="384" customWidth="1"/>
    <col min="1035" max="1035" width="0.7109375" style="384" customWidth="1"/>
    <col min="1036" max="1036" width="0.85546875" style="384" customWidth="1"/>
    <col min="1037" max="1280" width="2.85546875" style="384" customWidth="1"/>
    <col min="1281" max="1281" width="0.5703125" style="384" customWidth="1"/>
    <col min="1282" max="1282" width="0.7109375" style="384" customWidth="1"/>
    <col min="1283" max="1284" width="2.85546875" style="384" customWidth="1"/>
    <col min="1285" max="1285" width="5.85546875" style="384" customWidth="1"/>
    <col min="1286" max="1286" width="0.7109375" style="384" customWidth="1"/>
    <col min="1287" max="1290" width="5.28515625" style="384" customWidth="1"/>
    <col min="1291" max="1291" width="0.7109375" style="384" customWidth="1"/>
    <col min="1292" max="1292" width="0.85546875" style="384" customWidth="1"/>
    <col min="1293" max="1536" width="2.85546875" style="384" customWidth="1"/>
    <col min="1537" max="1537" width="0.5703125" style="384" customWidth="1"/>
    <col min="1538" max="1538" width="0.7109375" style="384" customWidth="1"/>
    <col min="1539" max="1540" width="2.85546875" style="384" customWidth="1"/>
    <col min="1541" max="1541" width="5.85546875" style="384" customWidth="1"/>
    <col min="1542" max="1542" width="0.7109375" style="384" customWidth="1"/>
    <col min="1543" max="1546" width="5.28515625" style="384" customWidth="1"/>
    <col min="1547" max="1547" width="0.7109375" style="384" customWidth="1"/>
    <col min="1548" max="1548" width="0.85546875" style="384" customWidth="1"/>
    <col min="1549" max="1792" width="2.85546875" style="384" hidden="1"/>
    <col min="1793" max="1793" width="0.5703125" style="384" customWidth="1"/>
    <col min="1794" max="1794" width="0.7109375" style="384" customWidth="1"/>
    <col min="1795" max="1796" width="2.85546875" style="384" customWidth="1"/>
    <col min="1797" max="1797" width="5.85546875" style="384" customWidth="1"/>
    <col min="1798" max="1798" width="0.7109375" style="384" customWidth="1"/>
    <col min="1799" max="1802" width="5.28515625" style="384" customWidth="1"/>
    <col min="1803" max="1803" width="0.7109375" style="384" customWidth="1"/>
    <col min="1804" max="1804" width="0.85546875" style="384" customWidth="1"/>
    <col min="1805" max="2048" width="2.85546875" style="384" hidden="1"/>
    <col min="2049" max="2049" width="0.5703125" style="384" customWidth="1"/>
    <col min="2050" max="2050" width="0.7109375" style="384" customWidth="1"/>
    <col min="2051" max="2052" width="2.85546875" style="384" customWidth="1"/>
    <col min="2053" max="2053" width="5.85546875" style="384" customWidth="1"/>
    <col min="2054" max="2054" width="0.7109375" style="384" customWidth="1"/>
    <col min="2055" max="2058" width="5.28515625" style="384" customWidth="1"/>
    <col min="2059" max="2059" width="0.7109375" style="384" customWidth="1"/>
    <col min="2060" max="2060" width="0.85546875" style="384" customWidth="1"/>
    <col min="2061" max="2304" width="2.85546875" style="384" hidden="1"/>
    <col min="2305" max="2305" width="0.5703125" style="384" customWidth="1"/>
    <col min="2306" max="2306" width="0.7109375" style="384" customWidth="1"/>
    <col min="2307" max="2308" width="2.85546875" style="384" customWidth="1"/>
    <col min="2309" max="2309" width="5.85546875" style="384" customWidth="1"/>
    <col min="2310" max="2310" width="0.7109375" style="384" customWidth="1"/>
    <col min="2311" max="2314" width="5.28515625" style="384" customWidth="1"/>
    <col min="2315" max="2315" width="0.7109375" style="384" customWidth="1"/>
    <col min="2316" max="2316" width="0.85546875" style="384" customWidth="1"/>
    <col min="2317" max="2560" width="2.85546875" style="384" hidden="1"/>
    <col min="2561" max="2561" width="0.5703125" style="384" customWidth="1"/>
    <col min="2562" max="2562" width="0.7109375" style="384" customWidth="1"/>
    <col min="2563" max="2564" width="2.85546875" style="384" customWidth="1"/>
    <col min="2565" max="2565" width="5.85546875" style="384" customWidth="1"/>
    <col min="2566" max="2566" width="0.7109375" style="384" customWidth="1"/>
    <col min="2567" max="2570" width="5.28515625" style="384" customWidth="1"/>
    <col min="2571" max="2571" width="0.7109375" style="384" customWidth="1"/>
    <col min="2572" max="2572" width="0.85546875" style="384" customWidth="1"/>
    <col min="2573" max="2816" width="2.85546875" style="384" hidden="1"/>
    <col min="2817" max="2817" width="0.5703125" style="384" customWidth="1"/>
    <col min="2818" max="2818" width="0.7109375" style="384" customWidth="1"/>
    <col min="2819" max="2820" width="2.85546875" style="384" customWidth="1"/>
    <col min="2821" max="2821" width="5.85546875" style="384" customWidth="1"/>
    <col min="2822" max="2822" width="0.7109375" style="384" customWidth="1"/>
    <col min="2823" max="2826" width="5.28515625" style="384" customWidth="1"/>
    <col min="2827" max="2827" width="0.7109375" style="384" customWidth="1"/>
    <col min="2828" max="2828" width="0.85546875" style="384" customWidth="1"/>
    <col min="2829" max="3072" width="2.85546875" style="384" hidden="1"/>
    <col min="3073" max="3073" width="0.5703125" style="384" customWidth="1"/>
    <col min="3074" max="3074" width="0.7109375" style="384" customWidth="1"/>
    <col min="3075" max="3076" width="2.85546875" style="384" customWidth="1"/>
    <col min="3077" max="3077" width="5.85546875" style="384" customWidth="1"/>
    <col min="3078" max="3078" width="0.7109375" style="384" customWidth="1"/>
    <col min="3079" max="3082" width="5.28515625" style="384" customWidth="1"/>
    <col min="3083" max="3083" width="0.7109375" style="384" customWidth="1"/>
    <col min="3084" max="3084" width="0.85546875" style="384" customWidth="1"/>
    <col min="3085" max="3328" width="2.85546875" style="384" hidden="1"/>
    <col min="3329" max="3329" width="0.5703125" style="384" customWidth="1"/>
    <col min="3330" max="3330" width="0.7109375" style="384" customWidth="1"/>
    <col min="3331" max="3332" width="2.85546875" style="384" customWidth="1"/>
    <col min="3333" max="3333" width="5.85546875" style="384" customWidth="1"/>
    <col min="3334" max="3334" width="0.7109375" style="384" customWidth="1"/>
    <col min="3335" max="3338" width="5.28515625" style="384" customWidth="1"/>
    <col min="3339" max="3339" width="0.7109375" style="384" customWidth="1"/>
    <col min="3340" max="3340" width="0.85546875" style="384" customWidth="1"/>
    <col min="3341" max="3584" width="2.85546875" style="384" hidden="1"/>
    <col min="3585" max="3585" width="0.5703125" style="384" customWidth="1"/>
    <col min="3586" max="3586" width="0.7109375" style="384" customWidth="1"/>
    <col min="3587" max="3588" width="2.85546875" style="384" customWidth="1"/>
    <col min="3589" max="3589" width="5.85546875" style="384" customWidth="1"/>
    <col min="3590" max="3590" width="0.7109375" style="384" customWidth="1"/>
    <col min="3591" max="3594" width="5.28515625" style="384" customWidth="1"/>
    <col min="3595" max="3595" width="0.7109375" style="384" customWidth="1"/>
    <col min="3596" max="3596" width="0.85546875" style="384" customWidth="1"/>
    <col min="3597" max="3840" width="2.85546875" style="384" hidden="1"/>
    <col min="3841" max="3841" width="0.5703125" style="384" customWidth="1"/>
    <col min="3842" max="3842" width="0.7109375" style="384" customWidth="1"/>
    <col min="3843" max="3844" width="2.85546875" style="384" customWidth="1"/>
    <col min="3845" max="3845" width="5.85546875" style="384" customWidth="1"/>
    <col min="3846" max="3846" width="0.7109375" style="384" customWidth="1"/>
    <col min="3847" max="3850" width="5.28515625" style="384" customWidth="1"/>
    <col min="3851" max="3851" width="0.7109375" style="384" customWidth="1"/>
    <col min="3852" max="3852" width="0.85546875" style="384" customWidth="1"/>
    <col min="3853" max="4096" width="2.85546875" style="384" hidden="1"/>
    <col min="4097" max="4097" width="0.5703125" style="384" customWidth="1"/>
    <col min="4098" max="4098" width="0.7109375" style="384" customWidth="1"/>
    <col min="4099" max="4100" width="2.85546875" style="384" customWidth="1"/>
    <col min="4101" max="4101" width="5.85546875" style="384" customWidth="1"/>
    <col min="4102" max="4102" width="0.7109375" style="384" customWidth="1"/>
    <col min="4103" max="4106" width="5.28515625" style="384" customWidth="1"/>
    <col min="4107" max="4107" width="0.7109375" style="384" customWidth="1"/>
    <col min="4108" max="4108" width="0.85546875" style="384" customWidth="1"/>
    <col min="4109" max="4352" width="2.85546875" style="384" hidden="1"/>
    <col min="4353" max="4353" width="0.5703125" style="384" customWidth="1"/>
    <col min="4354" max="4354" width="0.7109375" style="384" customWidth="1"/>
    <col min="4355" max="4356" width="2.85546875" style="384" customWidth="1"/>
    <col min="4357" max="4357" width="5.85546875" style="384" customWidth="1"/>
    <col min="4358" max="4358" width="0.7109375" style="384" customWidth="1"/>
    <col min="4359" max="4362" width="5.28515625" style="384" customWidth="1"/>
    <col min="4363" max="4363" width="0.7109375" style="384" customWidth="1"/>
    <col min="4364" max="4364" width="0.85546875" style="384" customWidth="1"/>
    <col min="4365" max="4608" width="2.85546875" style="384" hidden="1"/>
    <col min="4609" max="4609" width="0.5703125" style="384" customWidth="1"/>
    <col min="4610" max="4610" width="0.7109375" style="384" customWidth="1"/>
    <col min="4611" max="4612" width="2.85546875" style="384" customWidth="1"/>
    <col min="4613" max="4613" width="5.85546875" style="384" customWidth="1"/>
    <col min="4614" max="4614" width="0.7109375" style="384" customWidth="1"/>
    <col min="4615" max="4618" width="5.28515625" style="384" customWidth="1"/>
    <col min="4619" max="4619" width="0.7109375" style="384" customWidth="1"/>
    <col min="4620" max="4620" width="0.85546875" style="384" customWidth="1"/>
    <col min="4621" max="4864" width="2.85546875" style="384" hidden="1"/>
    <col min="4865" max="4865" width="0.5703125" style="384" customWidth="1"/>
    <col min="4866" max="4866" width="0.7109375" style="384" customWidth="1"/>
    <col min="4867" max="4868" width="2.85546875" style="384" customWidth="1"/>
    <col min="4869" max="4869" width="5.85546875" style="384" customWidth="1"/>
    <col min="4870" max="4870" width="0.7109375" style="384" customWidth="1"/>
    <col min="4871" max="4874" width="5.28515625" style="384" customWidth="1"/>
    <col min="4875" max="4875" width="0.7109375" style="384" customWidth="1"/>
    <col min="4876" max="4876" width="0.85546875" style="384" customWidth="1"/>
    <col min="4877" max="5120" width="2.85546875" style="384" hidden="1"/>
    <col min="5121" max="5121" width="0.5703125" style="384" customWidth="1"/>
    <col min="5122" max="5122" width="0.7109375" style="384" customWidth="1"/>
    <col min="5123" max="5124" width="2.85546875" style="384" customWidth="1"/>
    <col min="5125" max="5125" width="5.85546875" style="384" customWidth="1"/>
    <col min="5126" max="5126" width="0.7109375" style="384" customWidth="1"/>
    <col min="5127" max="5130" width="5.28515625" style="384" customWidth="1"/>
    <col min="5131" max="5131" width="0.7109375" style="384" customWidth="1"/>
    <col min="5132" max="5132" width="0.85546875" style="384" customWidth="1"/>
    <col min="5133" max="5376" width="2.85546875" style="384" hidden="1"/>
    <col min="5377" max="5377" width="0.5703125" style="384" customWidth="1"/>
    <col min="5378" max="5378" width="0.7109375" style="384" customWidth="1"/>
    <col min="5379" max="5380" width="2.85546875" style="384" customWidth="1"/>
    <col min="5381" max="5381" width="5.85546875" style="384" customWidth="1"/>
    <col min="5382" max="5382" width="0.7109375" style="384" customWidth="1"/>
    <col min="5383" max="5386" width="5.28515625" style="384" customWidth="1"/>
    <col min="5387" max="5387" width="0.7109375" style="384" customWidth="1"/>
    <col min="5388" max="5388" width="0.85546875" style="384" customWidth="1"/>
    <col min="5389" max="5632" width="2.85546875" style="384" hidden="1"/>
    <col min="5633" max="5633" width="0.5703125" style="384" customWidth="1"/>
    <col min="5634" max="5634" width="0.7109375" style="384" customWidth="1"/>
    <col min="5635" max="5636" width="2.85546875" style="384" customWidth="1"/>
    <col min="5637" max="5637" width="5.85546875" style="384" customWidth="1"/>
    <col min="5638" max="5638" width="0.7109375" style="384" customWidth="1"/>
    <col min="5639" max="5642" width="5.28515625" style="384" customWidth="1"/>
    <col min="5643" max="5643" width="0.7109375" style="384" customWidth="1"/>
    <col min="5644" max="5644" width="0.85546875" style="384" customWidth="1"/>
    <col min="5645" max="5888" width="2.85546875" style="384" hidden="1"/>
    <col min="5889" max="5889" width="0.5703125" style="384" customWidth="1"/>
    <col min="5890" max="5890" width="0.7109375" style="384" customWidth="1"/>
    <col min="5891" max="5892" width="2.85546875" style="384" customWidth="1"/>
    <col min="5893" max="5893" width="5.85546875" style="384" customWidth="1"/>
    <col min="5894" max="5894" width="0.7109375" style="384" customWidth="1"/>
    <col min="5895" max="5898" width="5.28515625" style="384" customWidth="1"/>
    <col min="5899" max="5899" width="0.7109375" style="384" customWidth="1"/>
    <col min="5900" max="5900" width="0.85546875" style="384" customWidth="1"/>
    <col min="5901" max="6144" width="2.85546875" style="384" hidden="1"/>
    <col min="6145" max="6145" width="0.5703125" style="384" customWidth="1"/>
    <col min="6146" max="6146" width="0.7109375" style="384" customWidth="1"/>
    <col min="6147" max="6148" width="2.85546875" style="384" customWidth="1"/>
    <col min="6149" max="6149" width="5.85546875" style="384" customWidth="1"/>
    <col min="6150" max="6150" width="0.7109375" style="384" customWidth="1"/>
    <col min="6151" max="6154" width="5.28515625" style="384" customWidth="1"/>
    <col min="6155" max="6155" width="0.7109375" style="384" customWidth="1"/>
    <col min="6156" max="6156" width="0.85546875" style="384" customWidth="1"/>
    <col min="6157" max="6400" width="2.85546875" style="384" hidden="1"/>
    <col min="6401" max="6401" width="0.5703125" style="384" customWidth="1"/>
    <col min="6402" max="6402" width="0.7109375" style="384" customWidth="1"/>
    <col min="6403" max="6404" width="2.85546875" style="384" customWidth="1"/>
    <col min="6405" max="6405" width="5.85546875" style="384" customWidth="1"/>
    <col min="6406" max="6406" width="0.7109375" style="384" customWidth="1"/>
    <col min="6407" max="6410" width="5.28515625" style="384" customWidth="1"/>
    <col min="6411" max="6411" width="0.7109375" style="384" customWidth="1"/>
    <col min="6412" max="6412" width="0.85546875" style="384" customWidth="1"/>
    <col min="6413" max="6656" width="2.85546875" style="384" hidden="1"/>
    <col min="6657" max="6657" width="0.5703125" style="384" customWidth="1"/>
    <col min="6658" max="6658" width="0.7109375" style="384" customWidth="1"/>
    <col min="6659" max="6660" width="2.85546875" style="384" customWidth="1"/>
    <col min="6661" max="6661" width="5.85546875" style="384" customWidth="1"/>
    <col min="6662" max="6662" width="0.7109375" style="384" customWidth="1"/>
    <col min="6663" max="6666" width="5.28515625" style="384" customWidth="1"/>
    <col min="6667" max="6667" width="0.7109375" style="384" customWidth="1"/>
    <col min="6668" max="6668" width="0.85546875" style="384" customWidth="1"/>
    <col min="6669" max="6912" width="2.85546875" style="384" hidden="1"/>
    <col min="6913" max="6913" width="0.5703125" style="384" customWidth="1"/>
    <col min="6914" max="6914" width="0.7109375" style="384" customWidth="1"/>
    <col min="6915" max="6916" width="2.85546875" style="384" customWidth="1"/>
    <col min="6917" max="6917" width="5.85546875" style="384" customWidth="1"/>
    <col min="6918" max="6918" width="0.7109375" style="384" customWidth="1"/>
    <col min="6919" max="6922" width="5.28515625" style="384" customWidth="1"/>
    <col min="6923" max="6923" width="0.7109375" style="384" customWidth="1"/>
    <col min="6924" max="6924" width="0.85546875" style="384" customWidth="1"/>
    <col min="6925" max="7168" width="2.85546875" style="384" hidden="1"/>
    <col min="7169" max="7169" width="0.5703125" style="384" customWidth="1"/>
    <col min="7170" max="7170" width="0.7109375" style="384" customWidth="1"/>
    <col min="7171" max="7172" width="2.85546875" style="384" customWidth="1"/>
    <col min="7173" max="7173" width="5.85546875" style="384" customWidth="1"/>
    <col min="7174" max="7174" width="0.7109375" style="384" customWidth="1"/>
    <col min="7175" max="7178" width="5.28515625" style="384" customWidth="1"/>
    <col min="7179" max="7179" width="0.7109375" style="384" customWidth="1"/>
    <col min="7180" max="7180" width="0.85546875" style="384" customWidth="1"/>
    <col min="7181" max="7424" width="2.85546875" style="384" hidden="1"/>
    <col min="7425" max="7425" width="0.5703125" style="384" customWidth="1"/>
    <col min="7426" max="7426" width="0.7109375" style="384" customWidth="1"/>
    <col min="7427" max="7428" width="2.85546875" style="384" customWidth="1"/>
    <col min="7429" max="7429" width="5.85546875" style="384" customWidth="1"/>
    <col min="7430" max="7430" width="0.7109375" style="384" customWidth="1"/>
    <col min="7431" max="7434" width="5.28515625" style="384" customWidth="1"/>
    <col min="7435" max="7435" width="0.7109375" style="384" customWidth="1"/>
    <col min="7436" max="7436" width="0.85546875" style="384" customWidth="1"/>
    <col min="7437" max="7680" width="2.85546875" style="384" hidden="1"/>
    <col min="7681" max="7681" width="0.5703125" style="384" customWidth="1"/>
    <col min="7682" max="7682" width="0.7109375" style="384" customWidth="1"/>
    <col min="7683" max="7684" width="2.85546875" style="384" customWidth="1"/>
    <col min="7685" max="7685" width="5.85546875" style="384" customWidth="1"/>
    <col min="7686" max="7686" width="0.7109375" style="384" customWidth="1"/>
    <col min="7687" max="7690" width="5.28515625" style="384" customWidth="1"/>
    <col min="7691" max="7691" width="0.7109375" style="384" customWidth="1"/>
    <col min="7692" max="7692" width="0.85546875" style="384" customWidth="1"/>
    <col min="7693" max="7936" width="2.85546875" style="384" hidden="1"/>
    <col min="7937" max="7937" width="0.5703125" style="384" customWidth="1"/>
    <col min="7938" max="7938" width="0.7109375" style="384" customWidth="1"/>
    <col min="7939" max="7940" width="2.85546875" style="384" customWidth="1"/>
    <col min="7941" max="7941" width="5.85546875" style="384" customWidth="1"/>
    <col min="7942" max="7942" width="0.7109375" style="384" customWidth="1"/>
    <col min="7943" max="7946" width="5.28515625" style="384" customWidth="1"/>
    <col min="7947" max="7947" width="0.7109375" style="384" customWidth="1"/>
    <col min="7948" max="7948" width="0.85546875" style="384" customWidth="1"/>
    <col min="7949" max="8192" width="2.85546875" style="384" hidden="1"/>
    <col min="8193" max="8193" width="0.5703125" style="384" customWidth="1"/>
    <col min="8194" max="8194" width="0.7109375" style="384" customWidth="1"/>
    <col min="8195" max="8196" width="2.85546875" style="384" customWidth="1"/>
    <col min="8197" max="8197" width="5.85546875" style="384" customWidth="1"/>
    <col min="8198" max="8198" width="0.7109375" style="384" customWidth="1"/>
    <col min="8199" max="8202" width="5.28515625" style="384" customWidth="1"/>
    <col min="8203" max="8203" width="0.7109375" style="384" customWidth="1"/>
    <col min="8204" max="8204" width="0.85546875" style="384" customWidth="1"/>
    <col min="8205" max="8448" width="2.85546875" style="384" hidden="1"/>
    <col min="8449" max="8449" width="0.5703125" style="384" customWidth="1"/>
    <col min="8450" max="8450" width="0.7109375" style="384" customWidth="1"/>
    <col min="8451" max="8452" width="2.85546875" style="384" customWidth="1"/>
    <col min="8453" max="8453" width="5.85546875" style="384" customWidth="1"/>
    <col min="8454" max="8454" width="0.7109375" style="384" customWidth="1"/>
    <col min="8455" max="8458" width="5.28515625" style="384" customWidth="1"/>
    <col min="8459" max="8459" width="0.7109375" style="384" customWidth="1"/>
    <col min="8460" max="8460" width="0.85546875" style="384" customWidth="1"/>
    <col min="8461" max="8704" width="2.85546875" style="384" hidden="1"/>
    <col min="8705" max="8705" width="0.5703125" style="384" customWidth="1"/>
    <col min="8706" max="8706" width="0.7109375" style="384" customWidth="1"/>
    <col min="8707" max="8708" width="2.85546875" style="384" customWidth="1"/>
    <col min="8709" max="8709" width="5.85546875" style="384" customWidth="1"/>
    <col min="8710" max="8710" width="0.7109375" style="384" customWidth="1"/>
    <col min="8711" max="8714" width="5.28515625" style="384" customWidth="1"/>
    <col min="8715" max="8715" width="0.7109375" style="384" customWidth="1"/>
    <col min="8716" max="8716" width="0.85546875" style="384" customWidth="1"/>
    <col min="8717" max="8960" width="2.85546875" style="384" hidden="1"/>
    <col min="8961" max="8961" width="0.5703125" style="384" customWidth="1"/>
    <col min="8962" max="8962" width="0.7109375" style="384" customWidth="1"/>
    <col min="8963" max="8964" width="2.85546875" style="384" customWidth="1"/>
    <col min="8965" max="8965" width="5.85546875" style="384" customWidth="1"/>
    <col min="8966" max="8966" width="0.7109375" style="384" customWidth="1"/>
    <col min="8967" max="8970" width="5.28515625" style="384" customWidth="1"/>
    <col min="8971" max="8971" width="0.7109375" style="384" customWidth="1"/>
    <col min="8972" max="8972" width="0.85546875" style="384" customWidth="1"/>
    <col min="8973" max="9216" width="2.85546875" style="384" hidden="1"/>
    <col min="9217" max="9217" width="0.5703125" style="384" customWidth="1"/>
    <col min="9218" max="9218" width="0.7109375" style="384" customWidth="1"/>
    <col min="9219" max="9220" width="2.85546875" style="384" customWidth="1"/>
    <col min="9221" max="9221" width="5.85546875" style="384" customWidth="1"/>
    <col min="9222" max="9222" width="0.7109375" style="384" customWidth="1"/>
    <col min="9223" max="9226" width="5.28515625" style="384" customWidth="1"/>
    <col min="9227" max="9227" width="0.7109375" style="384" customWidth="1"/>
    <col min="9228" max="9228" width="0.85546875" style="384" customWidth="1"/>
    <col min="9229" max="9472" width="2.85546875" style="384" hidden="1"/>
    <col min="9473" max="9473" width="0.5703125" style="384" customWidth="1"/>
    <col min="9474" max="9474" width="0.7109375" style="384" customWidth="1"/>
    <col min="9475" max="9476" width="2.85546875" style="384" customWidth="1"/>
    <col min="9477" max="9477" width="5.85546875" style="384" customWidth="1"/>
    <col min="9478" max="9478" width="0.7109375" style="384" customWidth="1"/>
    <col min="9479" max="9482" width="5.28515625" style="384" customWidth="1"/>
    <col min="9483" max="9483" width="0.7109375" style="384" customWidth="1"/>
    <col min="9484" max="9484" width="0.85546875" style="384" customWidth="1"/>
    <col min="9485" max="9728" width="2.85546875" style="384" hidden="1"/>
    <col min="9729" max="9729" width="0.5703125" style="384" customWidth="1"/>
    <col min="9730" max="9730" width="0.7109375" style="384" customWidth="1"/>
    <col min="9731" max="9732" width="2.85546875" style="384" customWidth="1"/>
    <col min="9733" max="9733" width="5.85546875" style="384" customWidth="1"/>
    <col min="9734" max="9734" width="0.7109375" style="384" customWidth="1"/>
    <col min="9735" max="9738" width="5.28515625" style="384" customWidth="1"/>
    <col min="9739" max="9739" width="0.7109375" style="384" customWidth="1"/>
    <col min="9740" max="9740" width="0.85546875" style="384" customWidth="1"/>
    <col min="9741" max="9984" width="2.85546875" style="384" hidden="1"/>
    <col min="9985" max="9985" width="0.5703125" style="384" customWidth="1"/>
    <col min="9986" max="9986" width="0.7109375" style="384" customWidth="1"/>
    <col min="9987" max="9988" width="2.85546875" style="384" customWidth="1"/>
    <col min="9989" max="9989" width="5.85546875" style="384" customWidth="1"/>
    <col min="9990" max="9990" width="0.7109375" style="384" customWidth="1"/>
    <col min="9991" max="9994" width="5.28515625" style="384" customWidth="1"/>
    <col min="9995" max="9995" width="0.7109375" style="384" customWidth="1"/>
    <col min="9996" max="9996" width="0.85546875" style="384" customWidth="1"/>
    <col min="9997" max="10240" width="2.85546875" style="384" hidden="1"/>
    <col min="10241" max="10241" width="0.5703125" style="384" customWidth="1"/>
    <col min="10242" max="10242" width="0.7109375" style="384" customWidth="1"/>
    <col min="10243" max="10244" width="2.85546875" style="384" customWidth="1"/>
    <col min="10245" max="10245" width="5.85546875" style="384" customWidth="1"/>
    <col min="10246" max="10246" width="0.7109375" style="384" customWidth="1"/>
    <col min="10247" max="10250" width="5.28515625" style="384" customWidth="1"/>
    <col min="10251" max="10251" width="0.7109375" style="384" customWidth="1"/>
    <col min="10252" max="10252" width="0.85546875" style="384" customWidth="1"/>
    <col min="10253" max="10496" width="2.85546875" style="384" hidden="1"/>
    <col min="10497" max="10497" width="0.5703125" style="384" customWidth="1"/>
    <col min="10498" max="10498" width="0.7109375" style="384" customWidth="1"/>
    <col min="10499" max="10500" width="2.85546875" style="384" customWidth="1"/>
    <col min="10501" max="10501" width="5.85546875" style="384" customWidth="1"/>
    <col min="10502" max="10502" width="0.7109375" style="384" customWidth="1"/>
    <col min="10503" max="10506" width="5.28515625" style="384" customWidth="1"/>
    <col min="10507" max="10507" width="0.7109375" style="384" customWidth="1"/>
    <col min="10508" max="10508" width="0.85546875" style="384" customWidth="1"/>
    <col min="10509" max="10752" width="2.85546875" style="384" hidden="1"/>
    <col min="10753" max="10753" width="0.5703125" style="384" customWidth="1"/>
    <col min="10754" max="10754" width="0.7109375" style="384" customWidth="1"/>
    <col min="10755" max="10756" width="2.85546875" style="384" customWidth="1"/>
    <col min="10757" max="10757" width="5.85546875" style="384" customWidth="1"/>
    <col min="10758" max="10758" width="0.7109375" style="384" customWidth="1"/>
    <col min="10759" max="10762" width="5.28515625" style="384" customWidth="1"/>
    <col min="10763" max="10763" width="0.7109375" style="384" customWidth="1"/>
    <col min="10764" max="10764" width="0.85546875" style="384" customWidth="1"/>
    <col min="10765" max="11008" width="2.85546875" style="384" hidden="1"/>
    <col min="11009" max="11009" width="0.5703125" style="384" customWidth="1"/>
    <col min="11010" max="11010" width="0.7109375" style="384" customWidth="1"/>
    <col min="11011" max="11012" width="2.85546875" style="384" customWidth="1"/>
    <col min="11013" max="11013" width="5.85546875" style="384" customWidth="1"/>
    <col min="11014" max="11014" width="0.7109375" style="384" customWidth="1"/>
    <col min="11015" max="11018" width="5.28515625" style="384" customWidth="1"/>
    <col min="11019" max="11019" width="0.7109375" style="384" customWidth="1"/>
    <col min="11020" max="11020" width="0.85546875" style="384" customWidth="1"/>
    <col min="11021" max="11264" width="2.85546875" style="384" hidden="1"/>
    <col min="11265" max="11265" width="0.5703125" style="384" customWidth="1"/>
    <col min="11266" max="11266" width="0.7109375" style="384" customWidth="1"/>
    <col min="11267" max="11268" width="2.85546875" style="384" customWidth="1"/>
    <col min="11269" max="11269" width="5.85546875" style="384" customWidth="1"/>
    <col min="11270" max="11270" width="0.7109375" style="384" customWidth="1"/>
    <col min="11271" max="11274" width="5.28515625" style="384" customWidth="1"/>
    <col min="11275" max="11275" width="0.7109375" style="384" customWidth="1"/>
    <col min="11276" max="11276" width="0.85546875" style="384" customWidth="1"/>
    <col min="11277" max="11520" width="2.85546875" style="384" hidden="1"/>
    <col min="11521" max="11521" width="0.5703125" style="384" customWidth="1"/>
    <col min="11522" max="11522" width="0.7109375" style="384" customWidth="1"/>
    <col min="11523" max="11524" width="2.85546875" style="384" customWidth="1"/>
    <col min="11525" max="11525" width="5.85546875" style="384" customWidth="1"/>
    <col min="11526" max="11526" width="0.7109375" style="384" customWidth="1"/>
    <col min="11527" max="11530" width="5.28515625" style="384" customWidth="1"/>
    <col min="11531" max="11531" width="0.7109375" style="384" customWidth="1"/>
    <col min="11532" max="11532" width="0.85546875" style="384" customWidth="1"/>
    <col min="11533" max="11776" width="2.85546875" style="384" hidden="1"/>
    <col min="11777" max="11777" width="0.5703125" style="384" customWidth="1"/>
    <col min="11778" max="11778" width="0.7109375" style="384" customWidth="1"/>
    <col min="11779" max="11780" width="2.85546875" style="384" customWidth="1"/>
    <col min="11781" max="11781" width="5.85546875" style="384" customWidth="1"/>
    <col min="11782" max="11782" width="0.7109375" style="384" customWidth="1"/>
    <col min="11783" max="11786" width="5.28515625" style="384" customWidth="1"/>
    <col min="11787" max="11787" width="0.7109375" style="384" customWidth="1"/>
    <col min="11788" max="11788" width="0.85546875" style="384" customWidth="1"/>
    <col min="11789" max="12032" width="2.85546875" style="384" hidden="1"/>
    <col min="12033" max="12033" width="0.5703125" style="384" customWidth="1"/>
    <col min="12034" max="12034" width="0.7109375" style="384" customWidth="1"/>
    <col min="12035" max="12036" width="2.85546875" style="384" customWidth="1"/>
    <col min="12037" max="12037" width="5.85546875" style="384" customWidth="1"/>
    <col min="12038" max="12038" width="0.7109375" style="384" customWidth="1"/>
    <col min="12039" max="12042" width="5.28515625" style="384" customWidth="1"/>
    <col min="12043" max="12043" width="0.7109375" style="384" customWidth="1"/>
    <col min="12044" max="12044" width="0.85546875" style="384" customWidth="1"/>
    <col min="12045" max="12288" width="2.85546875" style="384" hidden="1"/>
    <col min="12289" max="12289" width="0.5703125" style="384" customWidth="1"/>
    <col min="12290" max="12290" width="0.7109375" style="384" customWidth="1"/>
    <col min="12291" max="12292" width="2.85546875" style="384" customWidth="1"/>
    <col min="12293" max="12293" width="5.85546875" style="384" customWidth="1"/>
    <col min="12294" max="12294" width="0.7109375" style="384" customWidth="1"/>
    <col min="12295" max="12298" width="5.28515625" style="384" customWidth="1"/>
    <col min="12299" max="12299" width="0.7109375" style="384" customWidth="1"/>
    <col min="12300" max="12300" width="0.85546875" style="384" customWidth="1"/>
    <col min="12301" max="12544" width="2.85546875" style="384" hidden="1"/>
    <col min="12545" max="12545" width="0.5703125" style="384" customWidth="1"/>
    <col min="12546" max="12546" width="0.7109375" style="384" customWidth="1"/>
    <col min="12547" max="12548" width="2.85546875" style="384" customWidth="1"/>
    <col min="12549" max="12549" width="5.85546875" style="384" customWidth="1"/>
    <col min="12550" max="12550" width="0.7109375" style="384" customWidth="1"/>
    <col min="12551" max="12554" width="5.28515625" style="384" customWidth="1"/>
    <col min="12555" max="12555" width="0.7109375" style="384" customWidth="1"/>
    <col min="12556" max="12556" width="0.85546875" style="384" customWidth="1"/>
    <col min="12557" max="12800" width="2.85546875" style="384" hidden="1"/>
    <col min="12801" max="12801" width="0.5703125" style="384" customWidth="1"/>
    <col min="12802" max="12802" width="0.7109375" style="384" customWidth="1"/>
    <col min="12803" max="12804" width="2.85546875" style="384" customWidth="1"/>
    <col min="12805" max="12805" width="5.85546875" style="384" customWidth="1"/>
    <col min="12806" max="12806" width="0.7109375" style="384" customWidth="1"/>
    <col min="12807" max="12810" width="5.28515625" style="384" customWidth="1"/>
    <col min="12811" max="12811" width="0.7109375" style="384" customWidth="1"/>
    <col min="12812" max="12812" width="0.85546875" style="384" customWidth="1"/>
    <col min="12813" max="13056" width="2.85546875" style="384" hidden="1"/>
    <col min="13057" max="13057" width="0.5703125" style="384" customWidth="1"/>
    <col min="13058" max="13058" width="0.7109375" style="384" customWidth="1"/>
    <col min="13059" max="13060" width="2.85546875" style="384" customWidth="1"/>
    <col min="13061" max="13061" width="5.85546875" style="384" customWidth="1"/>
    <col min="13062" max="13062" width="0.7109375" style="384" customWidth="1"/>
    <col min="13063" max="13066" width="5.28515625" style="384" customWidth="1"/>
    <col min="13067" max="13067" width="0.7109375" style="384" customWidth="1"/>
    <col min="13068" max="13068" width="0.85546875" style="384" customWidth="1"/>
    <col min="13069" max="13312" width="2.85546875" style="384" hidden="1"/>
    <col min="13313" max="13313" width="0.5703125" style="384" customWidth="1"/>
    <col min="13314" max="13314" width="0.7109375" style="384" customWidth="1"/>
    <col min="13315" max="13316" width="2.85546875" style="384" customWidth="1"/>
    <col min="13317" max="13317" width="5.85546875" style="384" customWidth="1"/>
    <col min="13318" max="13318" width="0.7109375" style="384" customWidth="1"/>
    <col min="13319" max="13322" width="5.28515625" style="384" customWidth="1"/>
    <col min="13323" max="13323" width="0.7109375" style="384" customWidth="1"/>
    <col min="13324" max="13324" width="0.85546875" style="384" customWidth="1"/>
    <col min="13325" max="13568" width="2.85546875" style="384" hidden="1"/>
    <col min="13569" max="13569" width="0.5703125" style="384" customWidth="1"/>
    <col min="13570" max="13570" width="0.7109375" style="384" customWidth="1"/>
    <col min="13571" max="13572" width="2.85546875" style="384" customWidth="1"/>
    <col min="13573" max="13573" width="5.85546875" style="384" customWidth="1"/>
    <col min="13574" max="13574" width="0.7109375" style="384" customWidth="1"/>
    <col min="13575" max="13578" width="5.28515625" style="384" customWidth="1"/>
    <col min="13579" max="13579" width="0.7109375" style="384" customWidth="1"/>
    <col min="13580" max="13580" width="0.85546875" style="384" customWidth="1"/>
    <col min="13581" max="13824" width="2.85546875" style="384" hidden="1"/>
    <col min="13825" max="13825" width="0.5703125" style="384" customWidth="1"/>
    <col min="13826" max="13826" width="0.7109375" style="384" customWidth="1"/>
    <col min="13827" max="13828" width="2.85546875" style="384" customWidth="1"/>
    <col min="13829" max="13829" width="5.85546875" style="384" customWidth="1"/>
    <col min="13830" max="13830" width="0.7109375" style="384" customWidth="1"/>
    <col min="13831" max="13834" width="5.28515625" style="384" customWidth="1"/>
    <col min="13835" max="13835" width="0.7109375" style="384" customWidth="1"/>
    <col min="13836" max="13836" width="0.85546875" style="384" customWidth="1"/>
    <col min="13837" max="14080" width="2.85546875" style="384" hidden="1"/>
    <col min="14081" max="14081" width="0.5703125" style="384" customWidth="1"/>
    <col min="14082" max="14082" width="0.7109375" style="384" customWidth="1"/>
    <col min="14083" max="14084" width="2.85546875" style="384" customWidth="1"/>
    <col min="14085" max="14085" width="5.85546875" style="384" customWidth="1"/>
    <col min="14086" max="14086" width="0.7109375" style="384" customWidth="1"/>
    <col min="14087" max="14090" width="5.28515625" style="384" customWidth="1"/>
    <col min="14091" max="14091" width="0.7109375" style="384" customWidth="1"/>
    <col min="14092" max="14092" width="0.85546875" style="384" customWidth="1"/>
    <col min="14093" max="14336" width="2.85546875" style="384" hidden="1"/>
    <col min="14337" max="14337" width="0.5703125" style="384" customWidth="1"/>
    <col min="14338" max="14338" width="0.7109375" style="384" customWidth="1"/>
    <col min="14339" max="14340" width="2.85546875" style="384" customWidth="1"/>
    <col min="14341" max="14341" width="5.85546875" style="384" customWidth="1"/>
    <col min="14342" max="14342" width="0.7109375" style="384" customWidth="1"/>
    <col min="14343" max="14346" width="5.28515625" style="384" customWidth="1"/>
    <col min="14347" max="14347" width="0.7109375" style="384" customWidth="1"/>
    <col min="14348" max="14348" width="0.85546875" style="384" customWidth="1"/>
    <col min="14349" max="14592" width="2.85546875" style="384" hidden="1"/>
    <col min="14593" max="14593" width="0.5703125" style="384" customWidth="1"/>
    <col min="14594" max="14594" width="0.7109375" style="384" customWidth="1"/>
    <col min="14595" max="14596" width="2.85546875" style="384" customWidth="1"/>
    <col min="14597" max="14597" width="5.85546875" style="384" customWidth="1"/>
    <col min="14598" max="14598" width="0.7109375" style="384" customWidth="1"/>
    <col min="14599" max="14602" width="5.28515625" style="384" customWidth="1"/>
    <col min="14603" max="14603" width="0.7109375" style="384" customWidth="1"/>
    <col min="14604" max="14604" width="0.85546875" style="384" customWidth="1"/>
    <col min="14605" max="14848" width="2.85546875" style="384" hidden="1"/>
    <col min="14849" max="14849" width="0.5703125" style="384" customWidth="1"/>
    <col min="14850" max="14850" width="0.7109375" style="384" customWidth="1"/>
    <col min="14851" max="14852" width="2.85546875" style="384" customWidth="1"/>
    <col min="14853" max="14853" width="5.85546875" style="384" customWidth="1"/>
    <col min="14854" max="14854" width="0.7109375" style="384" customWidth="1"/>
    <col min="14855" max="14858" width="5.28515625" style="384" customWidth="1"/>
    <col min="14859" max="14859" width="0.7109375" style="384" customWidth="1"/>
    <col min="14860" max="14860" width="0.85546875" style="384" customWidth="1"/>
    <col min="14861" max="15104" width="2.85546875" style="384" hidden="1"/>
    <col min="15105" max="15105" width="0.5703125" style="384" customWidth="1"/>
    <col min="15106" max="15106" width="0.7109375" style="384" customWidth="1"/>
    <col min="15107" max="15108" width="2.85546875" style="384" customWidth="1"/>
    <col min="15109" max="15109" width="5.85546875" style="384" customWidth="1"/>
    <col min="15110" max="15110" width="0.7109375" style="384" customWidth="1"/>
    <col min="15111" max="15114" width="5.28515625" style="384" customWidth="1"/>
    <col min="15115" max="15115" width="0.7109375" style="384" customWidth="1"/>
    <col min="15116" max="15116" width="0.85546875" style="384" customWidth="1"/>
    <col min="15117" max="15360" width="2.85546875" style="384" hidden="1"/>
    <col min="15361" max="15361" width="0.5703125" style="384" customWidth="1"/>
    <col min="15362" max="15362" width="0.7109375" style="384" customWidth="1"/>
    <col min="15363" max="15364" width="2.85546875" style="384" customWidth="1"/>
    <col min="15365" max="15365" width="5.85546875" style="384" customWidth="1"/>
    <col min="15366" max="15366" width="0.7109375" style="384" customWidth="1"/>
    <col min="15367" max="15370" width="5.28515625" style="384" customWidth="1"/>
    <col min="15371" max="15371" width="0.7109375" style="384" customWidth="1"/>
    <col min="15372" max="15372" width="0.85546875" style="384" customWidth="1"/>
    <col min="15373" max="15616" width="2.85546875" style="384" hidden="1"/>
    <col min="15617" max="15617" width="0.5703125" style="384" customWidth="1"/>
    <col min="15618" max="15618" width="0.7109375" style="384" customWidth="1"/>
    <col min="15619" max="15620" width="2.85546875" style="384" customWidth="1"/>
    <col min="15621" max="15621" width="5.85546875" style="384" customWidth="1"/>
    <col min="15622" max="15622" width="0.7109375" style="384" customWidth="1"/>
    <col min="15623" max="15626" width="5.28515625" style="384" customWidth="1"/>
    <col min="15627" max="15627" width="0.7109375" style="384" customWidth="1"/>
    <col min="15628" max="15628" width="0.85546875" style="384" customWidth="1"/>
    <col min="15629" max="15872" width="2.85546875" style="384" hidden="1"/>
    <col min="15873" max="15873" width="0.5703125" style="384" customWidth="1"/>
    <col min="15874" max="15874" width="0.7109375" style="384" customWidth="1"/>
    <col min="15875" max="15876" width="2.85546875" style="384" customWidth="1"/>
    <col min="15877" max="15877" width="5.85546875" style="384" customWidth="1"/>
    <col min="15878" max="15878" width="0.7109375" style="384" customWidth="1"/>
    <col min="15879" max="15882" width="5.28515625" style="384" customWidth="1"/>
    <col min="15883" max="15883" width="0.7109375" style="384" customWidth="1"/>
    <col min="15884" max="15884" width="0.85546875" style="384" customWidth="1"/>
    <col min="15885" max="16128" width="2.85546875" style="384" hidden="1"/>
    <col min="16129" max="16129" width="0.5703125" style="384" customWidth="1"/>
    <col min="16130" max="16130" width="0.7109375" style="384" customWidth="1"/>
    <col min="16131" max="16132" width="2.85546875" style="384" customWidth="1"/>
    <col min="16133" max="16133" width="5.85546875" style="384" customWidth="1"/>
    <col min="16134" max="16134" width="0.7109375" style="384" customWidth="1"/>
    <col min="16135" max="16138" width="5.28515625" style="384" customWidth="1"/>
    <col min="16139" max="16139" width="0.7109375" style="384" customWidth="1"/>
    <col min="16140" max="16140" width="0.85546875" style="384" customWidth="1"/>
    <col min="16141" max="16384" width="2.85546875" style="384" hidden="1"/>
  </cols>
  <sheetData>
    <row r="1" spans="1:11" s="383" customFormat="1" ht="8.25" customHeight="1"/>
    <row r="2" spans="1:11">
      <c r="A2" s="383"/>
      <c r="B2" s="541"/>
      <c r="C2" s="541"/>
      <c r="D2" s="541"/>
      <c r="E2" s="541"/>
      <c r="F2" s="541"/>
      <c r="G2" s="541"/>
      <c r="H2" s="541"/>
      <c r="I2" s="541"/>
      <c r="J2" s="541"/>
      <c r="K2" s="541"/>
    </row>
    <row r="3" spans="1:11" ht="23.25">
      <c r="A3" s="383"/>
      <c r="B3" s="542" t="s">
        <v>311</v>
      </c>
      <c r="C3" s="542"/>
      <c r="D3" s="542"/>
      <c r="E3" s="542"/>
      <c r="F3" s="542"/>
      <c r="G3" s="542"/>
      <c r="H3" s="542"/>
      <c r="I3" s="542"/>
      <c r="J3" s="542"/>
      <c r="K3" s="542"/>
    </row>
    <row r="4" spans="1:11" ht="15.75">
      <c r="A4" s="383"/>
      <c r="B4" s="543" t="s">
        <v>344</v>
      </c>
      <c r="C4" s="543"/>
      <c r="D4" s="543"/>
      <c r="E4" s="543"/>
      <c r="F4" s="543"/>
      <c r="G4" s="543"/>
      <c r="H4" s="543"/>
      <c r="I4" s="543"/>
      <c r="J4" s="543"/>
      <c r="K4" s="543"/>
    </row>
    <row r="5" spans="1:11" ht="15.75">
      <c r="A5" s="383"/>
      <c r="B5" s="543" t="s">
        <v>2</v>
      </c>
      <c r="C5" s="543"/>
      <c r="D5" s="543"/>
      <c r="E5" s="543"/>
      <c r="F5" s="543"/>
      <c r="G5" s="543"/>
      <c r="H5" s="543"/>
      <c r="I5" s="543"/>
      <c r="J5" s="543"/>
      <c r="K5" s="543"/>
    </row>
    <row r="6" spans="1:11" s="386" customFormat="1">
      <c r="A6" s="385"/>
      <c r="B6" s="544" t="s">
        <v>341</v>
      </c>
      <c r="C6" s="544"/>
      <c r="D6" s="544"/>
      <c r="E6" s="544"/>
      <c r="F6" s="544"/>
      <c r="G6" s="544"/>
      <c r="H6" s="544"/>
      <c r="I6" s="544"/>
      <c r="J6" s="544"/>
      <c r="K6" s="544"/>
    </row>
    <row r="7" spans="1:11" ht="9" customHeight="1">
      <c r="A7" s="383"/>
      <c r="B7" s="387"/>
      <c r="C7" s="545"/>
      <c r="D7" s="545"/>
      <c r="E7" s="545"/>
      <c r="F7" s="545"/>
      <c r="G7" s="545"/>
      <c r="H7" s="545"/>
      <c r="I7" s="545"/>
      <c r="J7" s="545"/>
      <c r="K7" s="545"/>
    </row>
    <row r="8" spans="1:11" ht="24" customHeight="1">
      <c r="A8" s="383"/>
      <c r="B8" s="369"/>
      <c r="C8" s="546" t="s">
        <v>312</v>
      </c>
      <c r="D8" s="546"/>
      <c r="E8" s="546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3"/>
      <c r="B9" s="373"/>
      <c r="C9" s="545"/>
      <c r="D9" s="545"/>
      <c r="E9" s="545"/>
      <c r="F9" s="545"/>
      <c r="G9" s="545"/>
      <c r="H9" s="545"/>
      <c r="I9" s="545"/>
      <c r="J9" s="545"/>
      <c r="K9" s="547"/>
    </row>
    <row r="10" spans="1:11" ht="7.5" customHeight="1">
      <c r="A10" s="383"/>
      <c r="B10" s="3"/>
      <c r="C10" s="545"/>
      <c r="D10" s="545"/>
      <c r="E10" s="545"/>
      <c r="F10" s="545"/>
      <c r="G10" s="545"/>
      <c r="H10" s="545"/>
      <c r="I10" s="545"/>
      <c r="J10" s="545"/>
      <c r="K10" s="547"/>
    </row>
    <row r="11" spans="1:11">
      <c r="A11" s="383"/>
      <c r="B11" s="3"/>
      <c r="C11" s="539" t="s">
        <v>317</v>
      </c>
      <c r="D11" s="539"/>
      <c r="E11" s="539"/>
      <c r="F11" s="1"/>
      <c r="G11" s="1"/>
      <c r="H11" s="1"/>
      <c r="I11" s="1"/>
      <c r="J11" s="1"/>
      <c r="K11" s="388"/>
    </row>
    <row r="12" spans="1:11">
      <c r="A12" s="383"/>
      <c r="B12" s="289"/>
      <c r="C12" s="462" t="s">
        <v>318</v>
      </c>
      <c r="D12" s="462"/>
      <c r="E12" s="462"/>
      <c r="F12" s="265"/>
      <c r="G12" s="265"/>
      <c r="H12" s="265"/>
      <c r="I12" s="265"/>
      <c r="J12" s="265"/>
      <c r="K12" s="389"/>
    </row>
    <row r="13" spans="1:11">
      <c r="A13" s="383"/>
      <c r="B13" s="289"/>
      <c r="C13" s="539" t="s">
        <v>319</v>
      </c>
      <c r="D13" s="539"/>
      <c r="E13" s="539"/>
      <c r="F13" s="265"/>
      <c r="G13" s="390"/>
      <c r="H13" s="390"/>
      <c r="I13" s="391">
        <f>SUM(I14:I16)</f>
        <v>0</v>
      </c>
      <c r="J13" s="391">
        <f>SUM(J14:J16)</f>
        <v>0</v>
      </c>
      <c r="K13" s="392"/>
    </row>
    <row r="14" spans="1:11">
      <c r="A14" s="383"/>
      <c r="B14" s="275"/>
      <c r="C14" s="393"/>
      <c r="D14" s="537" t="s">
        <v>320</v>
      </c>
      <c r="E14" s="537"/>
      <c r="F14" s="265"/>
      <c r="G14" s="394"/>
      <c r="H14" s="394"/>
      <c r="I14" s="395">
        <v>0</v>
      </c>
      <c r="J14" s="395">
        <v>0</v>
      </c>
      <c r="K14" s="274"/>
    </row>
    <row r="15" spans="1:11">
      <c r="A15" s="383"/>
      <c r="B15" s="275"/>
      <c r="C15" s="393"/>
      <c r="D15" s="537" t="s">
        <v>321</v>
      </c>
      <c r="E15" s="537"/>
      <c r="F15" s="265"/>
      <c r="G15" s="394"/>
      <c r="H15" s="394"/>
      <c r="I15" s="395">
        <v>0</v>
      </c>
      <c r="J15" s="395">
        <v>0</v>
      </c>
      <c r="K15" s="274"/>
    </row>
    <row r="16" spans="1:11">
      <c r="A16" s="383"/>
      <c r="B16" s="275"/>
      <c r="C16" s="393"/>
      <c r="D16" s="537" t="s">
        <v>322</v>
      </c>
      <c r="E16" s="537"/>
      <c r="F16" s="265"/>
      <c r="G16" s="394"/>
      <c r="H16" s="394"/>
      <c r="I16" s="395">
        <v>0</v>
      </c>
      <c r="J16" s="395">
        <v>0</v>
      </c>
      <c r="K16" s="274"/>
    </row>
    <row r="17" spans="1:11">
      <c r="A17" s="383"/>
      <c r="B17" s="275"/>
      <c r="C17" s="393"/>
      <c r="D17" s="393"/>
      <c r="E17" s="4"/>
      <c r="F17" s="265"/>
      <c r="G17" s="396"/>
      <c r="H17" s="396"/>
      <c r="I17" s="397"/>
      <c r="J17" s="397"/>
      <c r="K17" s="274"/>
    </row>
    <row r="18" spans="1:11">
      <c r="A18" s="383"/>
      <c r="B18" s="289"/>
      <c r="C18" s="539" t="s">
        <v>323</v>
      </c>
      <c r="D18" s="539"/>
      <c r="E18" s="539"/>
      <c r="F18" s="265"/>
      <c r="G18" s="390"/>
      <c r="H18" s="390"/>
      <c r="I18" s="391">
        <f>SUM(I19:I22)</f>
        <v>0</v>
      </c>
      <c r="J18" s="391">
        <f>SUM(J19:J22)</f>
        <v>0</v>
      </c>
      <c r="K18" s="392"/>
    </row>
    <row r="19" spans="1:11">
      <c r="A19" s="383"/>
      <c r="B19" s="275"/>
      <c r="C19" s="393"/>
      <c r="D19" s="537" t="s">
        <v>324</v>
      </c>
      <c r="E19" s="537"/>
      <c r="F19" s="265"/>
      <c r="G19" s="394"/>
      <c r="H19" s="394"/>
      <c r="I19" s="395">
        <v>0</v>
      </c>
      <c r="J19" s="395">
        <v>0</v>
      </c>
      <c r="K19" s="274"/>
    </row>
    <row r="20" spans="1:11">
      <c r="A20" s="383"/>
      <c r="B20" s="275"/>
      <c r="C20" s="393"/>
      <c r="D20" s="537" t="s">
        <v>325</v>
      </c>
      <c r="E20" s="537"/>
      <c r="F20" s="265"/>
      <c r="G20" s="394"/>
      <c r="H20" s="394"/>
      <c r="I20" s="395">
        <v>0</v>
      </c>
      <c r="J20" s="395">
        <v>0</v>
      </c>
      <c r="K20" s="274"/>
    </row>
    <row r="21" spans="1:11">
      <c r="A21" s="383"/>
      <c r="B21" s="275"/>
      <c r="C21" s="393"/>
      <c r="D21" s="537" t="s">
        <v>321</v>
      </c>
      <c r="E21" s="537"/>
      <c r="F21" s="265"/>
      <c r="G21" s="394"/>
      <c r="H21" s="394"/>
      <c r="I21" s="395">
        <v>0</v>
      </c>
      <c r="J21" s="395">
        <v>0</v>
      </c>
      <c r="K21" s="274"/>
    </row>
    <row r="22" spans="1:11">
      <c r="A22" s="383"/>
      <c r="B22" s="275"/>
      <c r="C22" s="264"/>
      <c r="D22" s="537" t="s">
        <v>322</v>
      </c>
      <c r="E22" s="537"/>
      <c r="F22" s="265"/>
      <c r="G22" s="394"/>
      <c r="H22" s="394"/>
      <c r="I22" s="398">
        <v>0</v>
      </c>
      <c r="J22" s="398">
        <v>0</v>
      </c>
      <c r="K22" s="274"/>
    </row>
    <row r="23" spans="1:11">
      <c r="A23" s="383"/>
      <c r="B23" s="275"/>
      <c r="C23" s="393"/>
      <c r="D23" s="393"/>
      <c r="E23" s="4"/>
      <c r="F23" s="265"/>
      <c r="G23" s="380"/>
      <c r="H23" s="380"/>
      <c r="I23" s="366"/>
      <c r="J23" s="366"/>
      <c r="K23" s="274"/>
    </row>
    <row r="24" spans="1:11">
      <c r="A24" s="383"/>
      <c r="B24" s="399"/>
      <c r="C24" s="538" t="s">
        <v>326</v>
      </c>
      <c r="D24" s="538"/>
      <c r="E24" s="538"/>
      <c r="F24" s="400"/>
      <c r="G24" s="401"/>
      <c r="H24" s="401"/>
      <c r="I24" s="402">
        <f>I13+I18</f>
        <v>0</v>
      </c>
      <c r="J24" s="402">
        <f>J13+J18</f>
        <v>0</v>
      </c>
      <c r="K24" s="403"/>
    </row>
    <row r="25" spans="1:11">
      <c r="A25" s="383"/>
      <c r="B25" s="289"/>
      <c r="C25" s="393"/>
      <c r="D25" s="393"/>
      <c r="E25" s="404"/>
      <c r="F25" s="265"/>
      <c r="G25" s="380"/>
      <c r="H25" s="380"/>
      <c r="I25" s="366"/>
      <c r="J25" s="366"/>
      <c r="K25" s="392"/>
    </row>
    <row r="26" spans="1:11">
      <c r="A26" s="383"/>
      <c r="B26" s="289"/>
      <c r="C26" s="462" t="s">
        <v>327</v>
      </c>
      <c r="D26" s="462"/>
      <c r="E26" s="462"/>
      <c r="F26" s="265"/>
      <c r="G26" s="380"/>
      <c r="H26" s="380"/>
      <c r="I26" s="366"/>
      <c r="J26" s="366"/>
      <c r="K26" s="392"/>
    </row>
    <row r="27" spans="1:11">
      <c r="A27" s="383"/>
      <c r="B27" s="289"/>
      <c r="C27" s="539" t="s">
        <v>319</v>
      </c>
      <c r="D27" s="539"/>
      <c r="E27" s="539"/>
      <c r="F27" s="265"/>
      <c r="G27" s="390"/>
      <c r="H27" s="390"/>
      <c r="I27" s="391">
        <f>SUM(I28:I30)</f>
        <v>0</v>
      </c>
      <c r="J27" s="391">
        <f>SUM(J28:J30)</f>
        <v>0</v>
      </c>
      <c r="K27" s="392"/>
    </row>
    <row r="28" spans="1:11">
      <c r="A28" s="383"/>
      <c r="B28" s="275"/>
      <c r="C28" s="393"/>
      <c r="D28" s="537" t="s">
        <v>320</v>
      </c>
      <c r="E28" s="537"/>
      <c r="F28" s="265"/>
      <c r="G28" s="394"/>
      <c r="H28" s="394"/>
      <c r="I28" s="395">
        <v>0</v>
      </c>
      <c r="J28" s="395">
        <v>0</v>
      </c>
      <c r="K28" s="274"/>
    </row>
    <row r="29" spans="1:11">
      <c r="A29" s="383"/>
      <c r="B29" s="275"/>
      <c r="C29" s="264"/>
      <c r="D29" s="537" t="s">
        <v>321</v>
      </c>
      <c r="E29" s="537"/>
      <c r="F29" s="264"/>
      <c r="G29" s="381"/>
      <c r="H29" s="381"/>
      <c r="I29" s="395">
        <v>0</v>
      </c>
      <c r="J29" s="395">
        <v>0</v>
      </c>
      <c r="K29" s="274"/>
    </row>
    <row r="30" spans="1:11">
      <c r="A30" s="383"/>
      <c r="B30" s="275"/>
      <c r="C30" s="264"/>
      <c r="D30" s="537" t="s">
        <v>322</v>
      </c>
      <c r="E30" s="537"/>
      <c r="F30" s="264"/>
      <c r="G30" s="381"/>
      <c r="H30" s="381"/>
      <c r="I30" s="395">
        <v>0</v>
      </c>
      <c r="J30" s="395">
        <v>0</v>
      </c>
      <c r="K30" s="274"/>
    </row>
    <row r="31" spans="1:11" ht="10.5" customHeight="1">
      <c r="A31" s="383"/>
      <c r="B31" s="275"/>
      <c r="C31" s="393"/>
      <c r="D31" s="393"/>
      <c r="E31" s="4"/>
      <c r="F31" s="265"/>
      <c r="G31" s="380"/>
      <c r="H31" s="380"/>
      <c r="I31" s="366"/>
      <c r="J31" s="366"/>
      <c r="K31" s="274"/>
    </row>
    <row r="32" spans="1:11">
      <c r="A32" s="383"/>
      <c r="B32" s="289"/>
      <c r="C32" s="539" t="s">
        <v>323</v>
      </c>
      <c r="D32" s="539"/>
      <c r="E32" s="539"/>
      <c r="F32" s="265"/>
      <c r="G32" s="390"/>
      <c r="H32" s="390"/>
      <c r="I32" s="391">
        <f>SUM(I33:I36)</f>
        <v>0</v>
      </c>
      <c r="J32" s="391">
        <f>SUM(J33:J36)</f>
        <v>0</v>
      </c>
      <c r="K32" s="392"/>
    </row>
    <row r="33" spans="1:14">
      <c r="A33" s="383"/>
      <c r="B33" s="275"/>
      <c r="C33" s="393"/>
      <c r="D33" s="537" t="s">
        <v>324</v>
      </c>
      <c r="E33" s="537"/>
      <c r="F33" s="265"/>
      <c r="G33" s="394"/>
      <c r="H33" s="394"/>
      <c r="I33" s="395">
        <v>0</v>
      </c>
      <c r="J33" s="395">
        <v>0</v>
      </c>
      <c r="K33" s="274"/>
    </row>
    <row r="34" spans="1:14">
      <c r="A34" s="383"/>
      <c r="B34" s="275"/>
      <c r="C34" s="393"/>
      <c r="D34" s="537" t="s">
        <v>325</v>
      </c>
      <c r="E34" s="537"/>
      <c r="F34" s="265"/>
      <c r="G34" s="394"/>
      <c r="H34" s="394"/>
      <c r="I34" s="395">
        <v>0</v>
      </c>
      <c r="J34" s="395">
        <v>0</v>
      </c>
      <c r="K34" s="274"/>
    </row>
    <row r="35" spans="1:14">
      <c r="A35" s="383"/>
      <c r="B35" s="275"/>
      <c r="C35" s="393"/>
      <c r="D35" s="537" t="s">
        <v>321</v>
      </c>
      <c r="E35" s="537"/>
      <c r="F35" s="265"/>
      <c r="G35" s="394"/>
      <c r="H35" s="394"/>
      <c r="I35" s="395">
        <v>0</v>
      </c>
      <c r="J35" s="395">
        <v>0</v>
      </c>
      <c r="K35" s="274"/>
    </row>
    <row r="36" spans="1:14">
      <c r="A36" s="383"/>
      <c r="B36" s="275"/>
      <c r="C36" s="265"/>
      <c r="D36" s="537" t="s">
        <v>322</v>
      </c>
      <c r="E36" s="537"/>
      <c r="F36" s="265"/>
      <c r="G36" s="394"/>
      <c r="H36" s="394"/>
      <c r="I36" s="395">
        <v>0</v>
      </c>
      <c r="J36" s="395">
        <v>0</v>
      </c>
      <c r="K36" s="274"/>
    </row>
    <row r="37" spans="1:14">
      <c r="A37" s="383"/>
      <c r="B37" s="275"/>
      <c r="C37" s="265"/>
      <c r="D37" s="265"/>
      <c r="E37" s="4"/>
      <c r="F37" s="265"/>
      <c r="G37" s="380"/>
      <c r="H37" s="380"/>
      <c r="I37" s="366"/>
      <c r="J37" s="366"/>
      <c r="K37" s="274"/>
    </row>
    <row r="38" spans="1:14">
      <c r="A38" s="383"/>
      <c r="B38" s="399"/>
      <c r="C38" s="538" t="s">
        <v>328</v>
      </c>
      <c r="D38" s="538"/>
      <c r="E38" s="538"/>
      <c r="F38" s="400"/>
      <c r="G38" s="405"/>
      <c r="H38" s="405"/>
      <c r="I38" s="402">
        <f>I27+I32</f>
        <v>0</v>
      </c>
      <c r="J38" s="402">
        <f>J27+J32</f>
        <v>0</v>
      </c>
      <c r="K38" s="403"/>
    </row>
    <row r="39" spans="1:14" ht="9.75" customHeight="1">
      <c r="A39" s="383"/>
      <c r="B39" s="275"/>
      <c r="C39" s="393"/>
      <c r="D39" s="393"/>
      <c r="E39" s="4"/>
      <c r="F39" s="265"/>
      <c r="G39" s="380"/>
      <c r="H39" s="380"/>
      <c r="I39" s="366"/>
      <c r="J39" s="366"/>
      <c r="K39" s="274"/>
    </row>
    <row r="40" spans="1:14">
      <c r="A40" s="383"/>
      <c r="B40" s="275"/>
      <c r="C40" s="539" t="s">
        <v>329</v>
      </c>
      <c r="D40" s="539"/>
      <c r="E40" s="539"/>
      <c r="F40" s="265"/>
      <c r="G40" s="394"/>
      <c r="H40" s="394"/>
      <c r="I40" s="406">
        <v>33169142</v>
      </c>
      <c r="J40" s="407">
        <f>ESF!J37</f>
        <v>40337109.509999998</v>
      </c>
      <c r="K40" s="274"/>
    </row>
    <row r="41" spans="1:14" ht="8.25" customHeight="1">
      <c r="A41" s="383"/>
      <c r="B41" s="275"/>
      <c r="C41" s="393"/>
      <c r="D41" s="393"/>
      <c r="E41" s="4"/>
      <c r="F41" s="265"/>
      <c r="G41" s="380"/>
      <c r="H41" s="380"/>
      <c r="I41" s="366"/>
      <c r="J41" s="366"/>
      <c r="K41" s="274"/>
    </row>
    <row r="42" spans="1:14">
      <c r="A42" s="383"/>
      <c r="B42" s="408"/>
      <c r="C42" s="540" t="s">
        <v>330</v>
      </c>
      <c r="D42" s="540"/>
      <c r="E42" s="540"/>
      <c r="F42" s="409"/>
      <c r="G42" s="410"/>
      <c r="H42" s="410"/>
      <c r="I42" s="411">
        <f>I40</f>
        <v>33169142</v>
      </c>
      <c r="J42" s="411">
        <f>J40</f>
        <v>40337109.509999998</v>
      </c>
      <c r="K42" s="412"/>
      <c r="N42" s="440"/>
    </row>
    <row r="43" spans="1:14" ht="9" customHeight="1">
      <c r="A43" s="383"/>
      <c r="C43" s="462"/>
      <c r="D43" s="462"/>
      <c r="E43" s="462"/>
      <c r="F43" s="462"/>
      <c r="G43" s="462"/>
      <c r="H43" s="462"/>
      <c r="I43" s="462"/>
      <c r="J43" s="462"/>
      <c r="K43" s="462"/>
    </row>
    <row r="44" spans="1:14" ht="10.5" customHeight="1">
      <c r="A44" s="383"/>
      <c r="C44" s="374"/>
      <c r="D44" s="374"/>
      <c r="E44" s="375"/>
      <c r="F44" s="4"/>
      <c r="G44" s="375"/>
      <c r="H44" s="4"/>
      <c r="I44" s="4"/>
      <c r="J44" s="4"/>
    </row>
    <row r="45" spans="1:14">
      <c r="A45" s="383"/>
      <c r="B45" s="264"/>
      <c r="C45" s="536" t="s">
        <v>302</v>
      </c>
      <c r="D45" s="536"/>
      <c r="E45" s="536"/>
      <c r="F45" s="536"/>
      <c r="G45" s="536"/>
      <c r="H45" s="536"/>
      <c r="I45" s="536"/>
      <c r="J45" s="536"/>
      <c r="K45" s="536"/>
    </row>
    <row r="46" spans="1:14" s="386" customFormat="1">
      <c r="A46" s="385"/>
      <c r="B46" s="264"/>
      <c r="C46" s="456"/>
      <c r="D46" s="456"/>
      <c r="E46" s="456"/>
      <c r="F46" s="456"/>
      <c r="G46" s="456"/>
      <c r="H46" s="456"/>
      <c r="I46" s="456"/>
      <c r="J46" s="456"/>
      <c r="K46" s="456"/>
    </row>
    <row r="47" spans="1:14" s="386" customFormat="1">
      <c r="A47" s="385"/>
      <c r="B47" s="264"/>
      <c r="C47" s="456"/>
      <c r="D47" s="456"/>
      <c r="E47" s="456"/>
      <c r="F47" s="456"/>
      <c r="G47" s="456"/>
      <c r="H47" s="456"/>
      <c r="I47" s="456"/>
      <c r="J47" s="456"/>
      <c r="K47" s="456"/>
    </row>
    <row r="48" spans="1:14" s="386" customFormat="1">
      <c r="A48" s="385"/>
      <c r="B48" s="264"/>
      <c r="C48" s="4"/>
      <c r="D48" s="4"/>
      <c r="E48" s="413"/>
      <c r="F48" s="413"/>
      <c r="G48" s="264"/>
      <c r="H48" s="4"/>
      <c r="I48" s="4"/>
      <c r="J48" s="413"/>
      <c r="K48" s="413"/>
    </row>
    <row r="49" spans="1:11" s="386" customFormat="1">
      <c r="A49" s="385"/>
      <c r="B49" s="264"/>
      <c r="C49" s="4"/>
      <c r="D49" s="665"/>
      <c r="E49" s="665"/>
      <c r="F49" s="413"/>
      <c r="G49" s="264"/>
      <c r="H49" s="378"/>
      <c r="I49" s="378"/>
      <c r="J49" s="413"/>
      <c r="K49" s="413"/>
    </row>
    <row r="50" spans="1:11" s="386" customFormat="1">
      <c r="A50" s="385"/>
      <c r="B50" s="264"/>
      <c r="C50" s="366"/>
      <c r="D50" s="534"/>
      <c r="E50" s="534"/>
      <c r="F50" s="534"/>
      <c r="G50" s="413"/>
      <c r="H50" s="385"/>
      <c r="I50" s="534"/>
      <c r="J50" s="534"/>
      <c r="K50" s="413"/>
    </row>
    <row r="51" spans="1:11" s="386" customFormat="1" ht="15" customHeight="1">
      <c r="A51" s="385"/>
      <c r="B51" s="264"/>
      <c r="C51" s="367"/>
      <c r="D51" s="535"/>
      <c r="E51" s="535"/>
      <c r="F51" s="535"/>
      <c r="G51" s="413"/>
      <c r="H51" s="385"/>
      <c r="I51" s="535"/>
      <c r="J51" s="535"/>
      <c r="K51" s="413"/>
    </row>
    <row r="52" spans="1:11" s="386" customFormat="1">
      <c r="A52" s="385"/>
      <c r="B52" s="385"/>
      <c r="C52" s="385"/>
      <c r="D52" s="385"/>
      <c r="E52" s="385"/>
      <c r="F52" s="385"/>
      <c r="G52" s="385"/>
      <c r="H52" s="385"/>
      <c r="I52" s="385"/>
      <c r="J52" s="385"/>
      <c r="K52" s="385"/>
    </row>
    <row r="53" spans="1:11" s="386" customFormat="1">
      <c r="A53" s="385"/>
      <c r="B53" s="666"/>
      <c r="C53" s="666"/>
      <c r="D53" s="666"/>
      <c r="E53" s="666"/>
      <c r="F53" s="666"/>
      <c r="G53" s="666"/>
      <c r="H53" s="666"/>
      <c r="I53" s="666"/>
      <c r="J53" s="666"/>
      <c r="K53" s="666"/>
    </row>
    <row r="54" spans="1:11" s="386" customFormat="1" ht="15" customHeight="1">
      <c r="A54" s="385"/>
      <c r="B54" s="385"/>
      <c r="C54" s="385"/>
      <c r="D54" s="385"/>
      <c r="E54" s="385"/>
      <c r="F54" s="385"/>
      <c r="G54" s="385"/>
      <c r="H54" s="385"/>
      <c r="I54" s="385"/>
      <c r="J54" s="385"/>
      <c r="K54" s="385"/>
    </row>
    <row r="55" spans="1:11" ht="9" customHeight="1">
      <c r="A55" s="383"/>
      <c r="B55" s="383"/>
      <c r="C55" s="383"/>
      <c r="D55" s="383"/>
      <c r="E55" s="383"/>
      <c r="F55" s="383"/>
      <c r="G55" s="383"/>
      <c r="I55" s="383"/>
      <c r="J55" s="383"/>
      <c r="K55" s="383"/>
    </row>
  </sheetData>
  <mergeCells count="42"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D35:E35"/>
    <mergeCell ref="D36:E36"/>
    <mergeCell ref="C38:E38"/>
    <mergeCell ref="C40:E40"/>
    <mergeCell ref="C42:E42"/>
    <mergeCell ref="C43:K43"/>
    <mergeCell ref="I50:J50"/>
    <mergeCell ref="I51:J51"/>
    <mergeCell ref="D50:F50"/>
    <mergeCell ref="D51:F51"/>
    <mergeCell ref="C45:K45"/>
    <mergeCell ref="D49:E49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58" t="s">
        <v>0</v>
      </c>
      <c r="C6" s="559"/>
      <c r="D6" s="559"/>
      <c r="E6" s="559"/>
      <c r="F6" s="559"/>
      <c r="G6" s="559"/>
      <c r="H6" s="559"/>
      <c r="I6" s="560"/>
    </row>
    <row r="7" spans="2:9">
      <c r="B7" s="561" t="s">
        <v>4</v>
      </c>
      <c r="C7" s="562"/>
      <c r="D7" s="562"/>
      <c r="E7" s="562"/>
      <c r="F7" s="562"/>
      <c r="G7" s="562"/>
      <c r="H7" s="562"/>
      <c r="I7" s="563"/>
    </row>
    <row r="8" spans="2:9">
      <c r="B8" s="564" t="s">
        <v>163</v>
      </c>
      <c r="C8" s="565"/>
      <c r="D8" s="565"/>
      <c r="E8" s="565"/>
      <c r="F8" s="565"/>
      <c r="G8" s="565"/>
      <c r="H8" s="565"/>
      <c r="I8" s="566"/>
    </row>
    <row r="9" spans="2:9">
      <c r="B9" s="564" t="s">
        <v>164</v>
      </c>
      <c r="C9" s="565"/>
      <c r="D9" s="565"/>
      <c r="E9" s="565"/>
      <c r="F9" s="565"/>
      <c r="G9" s="565"/>
      <c r="H9" s="565"/>
      <c r="I9" s="566"/>
    </row>
    <row r="10" spans="2:9">
      <c r="B10" s="567" t="s">
        <v>159</v>
      </c>
      <c r="C10" s="568"/>
      <c r="D10" s="568"/>
      <c r="E10" s="568"/>
      <c r="F10" s="568"/>
      <c r="G10" s="568"/>
      <c r="H10" s="568"/>
      <c r="I10" s="569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48" t="s">
        <v>66</v>
      </c>
      <c r="C12" s="549"/>
      <c r="D12" s="554" t="s">
        <v>165</v>
      </c>
      <c r="E12" s="555"/>
      <c r="F12" s="555"/>
      <c r="G12" s="555"/>
      <c r="H12" s="556"/>
      <c r="I12" s="557" t="s">
        <v>166</v>
      </c>
    </row>
    <row r="13" spans="2:9" ht="24.75">
      <c r="B13" s="550"/>
      <c r="C13" s="551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57"/>
    </row>
    <row r="14" spans="2:9">
      <c r="B14" s="552"/>
      <c r="C14" s="553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72" t="s">
        <v>0</v>
      </c>
      <c r="C2" s="573"/>
      <c r="D2" s="573"/>
      <c r="E2" s="573"/>
      <c r="F2" s="573"/>
      <c r="G2" s="573"/>
      <c r="H2" s="573"/>
      <c r="I2" s="574"/>
    </row>
    <row r="3" spans="2:9">
      <c r="B3" s="575" t="s">
        <v>4</v>
      </c>
      <c r="C3" s="576"/>
      <c r="D3" s="576"/>
      <c r="E3" s="576"/>
      <c r="F3" s="576"/>
      <c r="G3" s="576"/>
      <c r="H3" s="576"/>
      <c r="I3" s="577"/>
    </row>
    <row r="4" spans="2:9">
      <c r="B4" s="578" t="s">
        <v>163</v>
      </c>
      <c r="C4" s="579"/>
      <c r="D4" s="579"/>
      <c r="E4" s="579"/>
      <c r="F4" s="579"/>
      <c r="G4" s="579"/>
      <c r="H4" s="579"/>
      <c r="I4" s="580"/>
    </row>
    <row r="5" spans="2:9">
      <c r="B5" s="578" t="s">
        <v>182</v>
      </c>
      <c r="C5" s="579"/>
      <c r="D5" s="579"/>
      <c r="E5" s="579"/>
      <c r="F5" s="579"/>
      <c r="G5" s="579"/>
      <c r="H5" s="579"/>
      <c r="I5" s="580"/>
    </row>
    <row r="6" spans="2:9">
      <c r="B6" s="581" t="s">
        <v>159</v>
      </c>
      <c r="C6" s="582"/>
      <c r="D6" s="582"/>
      <c r="E6" s="582"/>
      <c r="F6" s="582"/>
      <c r="G6" s="582"/>
      <c r="H6" s="582"/>
      <c r="I6" s="583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4" t="s">
        <v>66</v>
      </c>
      <c r="C8" s="585"/>
      <c r="D8" s="590" t="s">
        <v>183</v>
      </c>
      <c r="E8" s="591"/>
      <c r="F8" s="591"/>
      <c r="G8" s="591"/>
      <c r="H8" s="592"/>
      <c r="I8" s="593" t="s">
        <v>166</v>
      </c>
    </row>
    <row r="9" spans="2:9" ht="27" customHeight="1">
      <c r="B9" s="586"/>
      <c r="C9" s="587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4"/>
    </row>
    <row r="10" spans="2:9">
      <c r="B10" s="588"/>
      <c r="C10" s="589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70" t="s">
        <v>184</v>
      </c>
      <c r="C12" s="571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70" t="s">
        <v>185</v>
      </c>
      <c r="C14" s="571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70" t="s">
        <v>186</v>
      </c>
      <c r="C16" s="571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72" t="s">
        <v>0</v>
      </c>
      <c r="C2" s="573"/>
      <c r="D2" s="573"/>
      <c r="E2" s="573"/>
      <c r="F2" s="573"/>
      <c r="G2" s="573"/>
      <c r="H2" s="573"/>
      <c r="I2" s="574"/>
    </row>
    <row r="3" spans="2:9" ht="15">
      <c r="B3" s="575" t="s">
        <v>4</v>
      </c>
      <c r="C3" s="576"/>
      <c r="D3" s="576"/>
      <c r="E3" s="576"/>
      <c r="F3" s="576"/>
      <c r="G3" s="576"/>
      <c r="H3" s="576"/>
      <c r="I3" s="577"/>
    </row>
    <row r="4" spans="2:9" ht="15">
      <c r="B4" s="578" t="s">
        <v>144</v>
      </c>
      <c r="C4" s="579"/>
      <c r="D4" s="579"/>
      <c r="E4" s="579"/>
      <c r="F4" s="579"/>
      <c r="G4" s="579"/>
      <c r="H4" s="579"/>
      <c r="I4" s="580"/>
    </row>
    <row r="5" spans="2:9" ht="15">
      <c r="B5" s="581" t="s">
        <v>221</v>
      </c>
      <c r="C5" s="582"/>
      <c r="D5" s="582"/>
      <c r="E5" s="582"/>
      <c r="F5" s="582"/>
      <c r="G5" s="582"/>
      <c r="H5" s="582"/>
      <c r="I5" s="583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93" t="s">
        <v>222</v>
      </c>
      <c r="C7" s="606"/>
      <c r="D7" s="590" t="s">
        <v>223</v>
      </c>
      <c r="E7" s="591"/>
      <c r="F7" s="590" t="s">
        <v>224</v>
      </c>
      <c r="G7" s="591"/>
      <c r="H7" s="590" t="s">
        <v>225</v>
      </c>
      <c r="I7" s="592"/>
    </row>
    <row r="8" spans="2:9">
      <c r="B8" s="594"/>
      <c r="C8" s="607"/>
      <c r="D8" s="590" t="s">
        <v>226</v>
      </c>
      <c r="E8" s="591"/>
      <c r="F8" s="590" t="s">
        <v>227</v>
      </c>
      <c r="G8" s="591"/>
      <c r="H8" s="590" t="s">
        <v>228</v>
      </c>
      <c r="I8" s="592"/>
    </row>
    <row r="9" spans="2:9">
      <c r="B9" s="590" t="s">
        <v>229</v>
      </c>
      <c r="C9" s="591"/>
      <c r="D9" s="591"/>
      <c r="E9" s="591"/>
      <c r="F9" s="591"/>
      <c r="G9" s="591"/>
      <c r="H9" s="591"/>
      <c r="I9" s="592"/>
    </row>
    <row r="10" spans="2:9" ht="14.25" customHeight="1">
      <c r="B10" s="604" t="s">
        <v>122</v>
      </c>
      <c r="C10" s="605"/>
      <c r="D10" s="600"/>
      <c r="E10" s="600"/>
      <c r="F10" s="600"/>
      <c r="G10" s="600"/>
      <c r="H10" s="601">
        <f>IF(AND(D10&gt;=0,F10&gt;=0),(D10-F10),"-")</f>
        <v>0</v>
      </c>
      <c r="I10" s="601">
        <f>IF(AND(H10&gt;=0,G10&gt;=0),SUM(G10:H10),"-")</f>
        <v>0</v>
      </c>
    </row>
    <row r="11" spans="2:9" ht="14.25" customHeight="1">
      <c r="B11" s="599"/>
      <c r="C11" s="599"/>
      <c r="D11" s="600"/>
      <c r="E11" s="600"/>
      <c r="F11" s="600"/>
      <c r="G11" s="600"/>
      <c r="H11" s="601">
        <f t="shared" ref="H11:H18" si="0">IF(AND(D11&gt;=0,F11&gt;=0),(D11-F11),"-")</f>
        <v>0</v>
      </c>
      <c r="I11" s="601">
        <f t="shared" ref="I11:I18" si="1">IF(AND(H11&gt;=0,G11&gt;=0),SUM(G11:H11),"-")</f>
        <v>0</v>
      </c>
    </row>
    <row r="12" spans="2:9" ht="14.25" customHeight="1">
      <c r="B12" s="599"/>
      <c r="C12" s="599"/>
      <c r="D12" s="600"/>
      <c r="E12" s="600"/>
      <c r="F12" s="600"/>
      <c r="G12" s="600"/>
      <c r="H12" s="601">
        <f t="shared" si="0"/>
        <v>0</v>
      </c>
      <c r="I12" s="601">
        <f t="shared" si="1"/>
        <v>0</v>
      </c>
    </row>
    <row r="13" spans="2:9" ht="14.25" customHeight="1">
      <c r="B13" s="599"/>
      <c r="C13" s="599"/>
      <c r="D13" s="600"/>
      <c r="E13" s="600"/>
      <c r="F13" s="600"/>
      <c r="G13" s="600"/>
      <c r="H13" s="601">
        <f t="shared" si="0"/>
        <v>0</v>
      </c>
      <c r="I13" s="601">
        <f t="shared" si="1"/>
        <v>0</v>
      </c>
    </row>
    <row r="14" spans="2:9" ht="14.25" customHeight="1">
      <c r="B14" s="599"/>
      <c r="C14" s="599"/>
      <c r="D14" s="600"/>
      <c r="E14" s="600"/>
      <c r="F14" s="600"/>
      <c r="G14" s="600"/>
      <c r="H14" s="601">
        <f t="shared" si="0"/>
        <v>0</v>
      </c>
      <c r="I14" s="601">
        <f t="shared" si="1"/>
        <v>0</v>
      </c>
    </row>
    <row r="15" spans="2:9" ht="14.25" customHeight="1">
      <c r="B15" s="604"/>
      <c r="C15" s="605"/>
      <c r="D15" s="600"/>
      <c r="E15" s="600"/>
      <c r="F15" s="600"/>
      <c r="G15" s="600"/>
      <c r="H15" s="601">
        <f t="shared" si="0"/>
        <v>0</v>
      </c>
      <c r="I15" s="601">
        <f t="shared" si="1"/>
        <v>0</v>
      </c>
    </row>
    <row r="16" spans="2:9" ht="14.25" customHeight="1">
      <c r="B16" s="599"/>
      <c r="C16" s="599"/>
      <c r="D16" s="600"/>
      <c r="E16" s="600"/>
      <c r="F16" s="600"/>
      <c r="G16" s="600"/>
      <c r="H16" s="601">
        <f t="shared" si="0"/>
        <v>0</v>
      </c>
      <c r="I16" s="601">
        <f t="shared" si="1"/>
        <v>0</v>
      </c>
    </row>
    <row r="17" spans="2:9" ht="14.25" customHeight="1">
      <c r="B17" s="599"/>
      <c r="C17" s="599"/>
      <c r="D17" s="600"/>
      <c r="E17" s="600"/>
      <c r="F17" s="600"/>
      <c r="G17" s="600"/>
      <c r="H17" s="601">
        <f t="shared" si="0"/>
        <v>0</v>
      </c>
      <c r="I17" s="601">
        <f t="shared" si="1"/>
        <v>0</v>
      </c>
    </row>
    <row r="18" spans="2:9" ht="14.25" customHeight="1">
      <c r="B18" s="599"/>
      <c r="C18" s="599"/>
      <c r="D18" s="600"/>
      <c r="E18" s="600"/>
      <c r="F18" s="600"/>
      <c r="G18" s="600"/>
      <c r="H18" s="601">
        <f t="shared" si="0"/>
        <v>0</v>
      </c>
      <c r="I18" s="601">
        <f t="shared" si="1"/>
        <v>0</v>
      </c>
    </row>
    <row r="19" spans="2:9">
      <c r="B19" s="602" t="s">
        <v>230</v>
      </c>
      <c r="C19" s="602"/>
      <c r="D19" s="598">
        <f>SUM(D10:E18)</f>
        <v>0</v>
      </c>
      <c r="E19" s="598"/>
      <c r="F19" s="598">
        <f>SUM(F10:G18)</f>
        <v>0</v>
      </c>
      <c r="G19" s="598"/>
      <c r="H19" s="598">
        <f>SUM(H10:I18)</f>
        <v>0</v>
      </c>
      <c r="I19" s="598"/>
    </row>
    <row r="20" spans="2:9">
      <c r="B20" s="595"/>
      <c r="C20" s="595"/>
      <c r="D20" s="595"/>
      <c r="E20" s="595"/>
      <c r="F20" s="595"/>
      <c r="G20" s="595"/>
      <c r="H20" s="595"/>
      <c r="I20" s="595"/>
    </row>
    <row r="21" spans="2:9">
      <c r="B21" s="590" t="s">
        <v>231</v>
      </c>
      <c r="C21" s="591"/>
      <c r="D21" s="591"/>
      <c r="E21" s="591"/>
      <c r="F21" s="591"/>
      <c r="G21" s="591"/>
      <c r="H21" s="591"/>
      <c r="I21" s="592"/>
    </row>
    <row r="22" spans="2:9">
      <c r="B22" s="599"/>
      <c r="C22" s="599"/>
      <c r="D22" s="600"/>
      <c r="E22" s="600"/>
      <c r="F22" s="600"/>
      <c r="G22" s="600"/>
      <c r="H22" s="601">
        <f t="shared" ref="H22:H30" si="2">IF(AND(D22&gt;=0,F22&gt;=0),(D22-F22),"-")</f>
        <v>0</v>
      </c>
      <c r="I22" s="601">
        <f t="shared" ref="I22:I30" si="3">IF(AND(H22&gt;=0,G22&gt;=0),SUM(G22:H22),"-")</f>
        <v>0</v>
      </c>
    </row>
    <row r="23" spans="2:9">
      <c r="B23" s="599"/>
      <c r="C23" s="599"/>
      <c r="D23" s="600"/>
      <c r="E23" s="600"/>
      <c r="F23" s="600"/>
      <c r="G23" s="600"/>
      <c r="H23" s="601">
        <f>IF(AND(D23&gt;=0,F23&gt;=0),(D23-F23),"-")</f>
        <v>0</v>
      </c>
      <c r="I23" s="601">
        <f t="shared" si="3"/>
        <v>0</v>
      </c>
    </row>
    <row r="24" spans="2:9">
      <c r="B24" s="599"/>
      <c r="C24" s="599"/>
      <c r="D24" s="600"/>
      <c r="E24" s="600"/>
      <c r="F24" s="600"/>
      <c r="G24" s="600"/>
      <c r="H24" s="601">
        <f t="shared" si="2"/>
        <v>0</v>
      </c>
      <c r="I24" s="601">
        <f t="shared" si="3"/>
        <v>0</v>
      </c>
    </row>
    <row r="25" spans="2:9">
      <c r="B25" s="599"/>
      <c r="C25" s="599"/>
      <c r="D25" s="600"/>
      <c r="E25" s="600"/>
      <c r="F25" s="600"/>
      <c r="G25" s="600"/>
      <c r="H25" s="601">
        <f t="shared" si="2"/>
        <v>0</v>
      </c>
      <c r="I25" s="601">
        <f t="shared" si="3"/>
        <v>0</v>
      </c>
    </row>
    <row r="26" spans="2:9">
      <c r="B26" s="599"/>
      <c r="C26" s="599"/>
      <c r="D26" s="600"/>
      <c r="E26" s="600"/>
      <c r="F26" s="600"/>
      <c r="G26" s="600"/>
      <c r="H26" s="601">
        <f t="shared" si="2"/>
        <v>0</v>
      </c>
      <c r="I26" s="601">
        <f t="shared" si="3"/>
        <v>0</v>
      </c>
    </row>
    <row r="27" spans="2:9">
      <c r="B27" s="599"/>
      <c r="C27" s="599"/>
      <c r="D27" s="600"/>
      <c r="E27" s="600"/>
      <c r="F27" s="600"/>
      <c r="G27" s="600"/>
      <c r="H27" s="601">
        <f t="shared" si="2"/>
        <v>0</v>
      </c>
      <c r="I27" s="601">
        <f t="shared" si="3"/>
        <v>0</v>
      </c>
    </row>
    <row r="28" spans="2:9">
      <c r="B28" s="599"/>
      <c r="C28" s="599"/>
      <c r="D28" s="600"/>
      <c r="E28" s="600"/>
      <c r="F28" s="600"/>
      <c r="G28" s="600"/>
      <c r="H28" s="601">
        <f t="shared" si="2"/>
        <v>0</v>
      </c>
      <c r="I28" s="601">
        <f t="shared" si="3"/>
        <v>0</v>
      </c>
    </row>
    <row r="29" spans="2:9">
      <c r="B29" s="599"/>
      <c r="C29" s="599"/>
      <c r="D29" s="600"/>
      <c r="E29" s="600"/>
      <c r="F29" s="600"/>
      <c r="G29" s="600"/>
      <c r="H29" s="601">
        <f t="shared" si="2"/>
        <v>0</v>
      </c>
      <c r="I29" s="601">
        <f t="shared" si="3"/>
        <v>0</v>
      </c>
    </row>
    <row r="30" spans="2:9">
      <c r="B30" s="599"/>
      <c r="C30" s="599"/>
      <c r="D30" s="600"/>
      <c r="E30" s="600"/>
      <c r="F30" s="600"/>
      <c r="G30" s="600"/>
      <c r="H30" s="601">
        <f t="shared" si="2"/>
        <v>0</v>
      </c>
      <c r="I30" s="601">
        <f t="shared" si="3"/>
        <v>0</v>
      </c>
    </row>
    <row r="31" spans="2:9">
      <c r="B31" s="602" t="s">
        <v>232</v>
      </c>
      <c r="C31" s="602"/>
      <c r="D31" s="598">
        <f>SUM(D22:E30)</f>
        <v>0</v>
      </c>
      <c r="E31" s="598"/>
      <c r="F31" s="598">
        <f>SUM(F22:G30)</f>
        <v>0</v>
      </c>
      <c r="G31" s="598"/>
      <c r="H31" s="603">
        <f>SUM(H22:I30)</f>
        <v>0</v>
      </c>
      <c r="I31" s="603"/>
    </row>
    <row r="32" spans="2:9">
      <c r="B32" s="595"/>
      <c r="C32" s="595"/>
      <c r="D32" s="596"/>
      <c r="E32" s="596"/>
      <c r="F32" s="596"/>
      <c r="G32" s="596"/>
      <c r="H32" s="596"/>
      <c r="I32" s="596"/>
    </row>
    <row r="33" spans="2:9">
      <c r="B33" s="597" t="s">
        <v>125</v>
      </c>
      <c r="C33" s="597"/>
      <c r="D33" s="598">
        <f>SUM(D19,D31)</f>
        <v>0</v>
      </c>
      <c r="E33" s="598"/>
      <c r="F33" s="598">
        <f>SUM(F19,F31)</f>
        <v>0</v>
      </c>
      <c r="G33" s="598"/>
      <c r="H33" s="598">
        <f>SUM(H19,H31)</f>
        <v>0</v>
      </c>
      <c r="I33" s="598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79" t="s">
        <v>0</v>
      </c>
      <c r="C2" s="579"/>
      <c r="D2" s="579"/>
      <c r="E2" s="579"/>
      <c r="F2" s="579"/>
      <c r="G2" s="579"/>
    </row>
    <row r="3" spans="2:12" ht="15">
      <c r="B3" s="576" t="s">
        <v>4</v>
      </c>
      <c r="C3" s="576"/>
      <c r="D3" s="576"/>
      <c r="E3" s="576"/>
      <c r="F3" s="576"/>
      <c r="G3" s="576"/>
      <c r="J3" s="63"/>
      <c r="K3" s="63"/>
      <c r="L3" s="63"/>
    </row>
    <row r="4" spans="2:12" ht="15">
      <c r="B4" s="579" t="s">
        <v>233</v>
      </c>
      <c r="C4" s="579"/>
      <c r="D4" s="579"/>
      <c r="E4" s="579"/>
      <c r="F4" s="579"/>
      <c r="G4" s="579"/>
      <c r="J4" s="63"/>
      <c r="K4" s="63"/>
      <c r="L4" s="63"/>
    </row>
    <row r="5" spans="2:12" ht="15">
      <c r="B5" s="579" t="s">
        <v>159</v>
      </c>
      <c r="C5" s="579"/>
      <c r="D5" s="579"/>
      <c r="E5" s="579"/>
      <c r="F5" s="579"/>
      <c r="G5" s="579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08" t="s">
        <v>222</v>
      </c>
      <c r="C7" s="608"/>
      <c r="D7" s="608" t="s">
        <v>162</v>
      </c>
      <c r="E7" s="608"/>
      <c r="F7" s="608" t="s">
        <v>169</v>
      </c>
      <c r="G7" s="608"/>
    </row>
    <row r="8" spans="2:12">
      <c r="B8" s="608" t="s">
        <v>234</v>
      </c>
      <c r="C8" s="608"/>
      <c r="D8" s="608"/>
      <c r="E8" s="608"/>
      <c r="F8" s="608"/>
      <c r="G8" s="608"/>
    </row>
    <row r="9" spans="2:12">
      <c r="B9" s="599"/>
      <c r="C9" s="599"/>
      <c r="D9" s="600"/>
      <c r="E9" s="600"/>
      <c r="F9" s="600"/>
      <c r="G9" s="600"/>
    </row>
    <row r="10" spans="2:12">
      <c r="B10" s="599"/>
      <c r="C10" s="599"/>
      <c r="D10" s="600"/>
      <c r="E10" s="600"/>
      <c r="F10" s="600"/>
      <c r="G10" s="600"/>
    </row>
    <row r="11" spans="2:12">
      <c r="B11" s="599"/>
      <c r="C11" s="599"/>
      <c r="D11" s="600"/>
      <c r="E11" s="600"/>
      <c r="F11" s="600"/>
      <c r="G11" s="600"/>
    </row>
    <row r="12" spans="2:12">
      <c r="B12" s="599"/>
      <c r="C12" s="599"/>
      <c r="D12" s="600"/>
      <c r="E12" s="600"/>
      <c r="F12" s="600"/>
      <c r="G12" s="600"/>
    </row>
    <row r="13" spans="2:12">
      <c r="B13" s="599"/>
      <c r="C13" s="599"/>
      <c r="D13" s="600"/>
      <c r="E13" s="600"/>
      <c r="F13" s="600"/>
      <c r="G13" s="600"/>
    </row>
    <row r="14" spans="2:12">
      <c r="B14" s="599"/>
      <c r="C14" s="599"/>
      <c r="D14" s="600"/>
      <c r="E14" s="600"/>
      <c r="F14" s="600"/>
      <c r="G14" s="600"/>
    </row>
    <row r="15" spans="2:12">
      <c r="B15" s="599"/>
      <c r="C15" s="599"/>
      <c r="D15" s="600"/>
      <c r="E15" s="600"/>
      <c r="F15" s="600"/>
      <c r="G15" s="600"/>
    </row>
    <row r="16" spans="2:12">
      <c r="B16" s="599"/>
      <c r="C16" s="599"/>
      <c r="D16" s="600"/>
      <c r="E16" s="600"/>
      <c r="F16" s="600"/>
      <c r="G16" s="600"/>
    </row>
    <row r="17" spans="2:7">
      <c r="B17" s="599"/>
      <c r="C17" s="599"/>
      <c r="D17" s="600"/>
      <c r="E17" s="600"/>
      <c r="F17" s="600"/>
      <c r="G17" s="600"/>
    </row>
    <row r="18" spans="2:7">
      <c r="B18" s="602" t="s">
        <v>230</v>
      </c>
      <c r="C18" s="602"/>
      <c r="D18" s="598">
        <f>SUM(D9:E17)</f>
        <v>0</v>
      </c>
      <c r="E18" s="598"/>
      <c r="F18" s="598">
        <f>SUM(F9:G17)</f>
        <v>0</v>
      </c>
      <c r="G18" s="598"/>
    </row>
    <row r="19" spans="2:7">
      <c r="B19" s="595"/>
      <c r="C19" s="595"/>
      <c r="D19" s="595"/>
      <c r="E19" s="595"/>
      <c r="F19" s="595"/>
      <c r="G19" s="595"/>
    </row>
    <row r="20" spans="2:7">
      <c r="B20" s="608" t="s">
        <v>231</v>
      </c>
      <c r="C20" s="608"/>
      <c r="D20" s="608"/>
      <c r="E20" s="608"/>
      <c r="F20" s="608"/>
      <c r="G20" s="608"/>
    </row>
    <row r="21" spans="2:7">
      <c r="B21" s="599"/>
      <c r="C21" s="599"/>
      <c r="D21" s="600"/>
      <c r="E21" s="600"/>
      <c r="F21" s="600"/>
      <c r="G21" s="600"/>
    </row>
    <row r="22" spans="2:7">
      <c r="B22" s="599"/>
      <c r="C22" s="599"/>
      <c r="D22" s="600"/>
      <c r="E22" s="600"/>
      <c r="F22" s="600"/>
      <c r="G22" s="600"/>
    </row>
    <row r="23" spans="2:7">
      <c r="B23" s="599"/>
      <c r="C23" s="599"/>
      <c r="D23" s="600"/>
      <c r="E23" s="600"/>
      <c r="F23" s="600"/>
      <c r="G23" s="600"/>
    </row>
    <row r="24" spans="2:7">
      <c r="B24" s="599"/>
      <c r="C24" s="599"/>
      <c r="D24" s="600"/>
      <c r="E24" s="600"/>
      <c r="F24" s="600"/>
      <c r="G24" s="600"/>
    </row>
    <row r="25" spans="2:7">
      <c r="B25" s="599"/>
      <c r="C25" s="599"/>
      <c r="D25" s="600"/>
      <c r="E25" s="600"/>
      <c r="F25" s="600"/>
      <c r="G25" s="600"/>
    </row>
    <row r="26" spans="2:7">
      <c r="B26" s="599"/>
      <c r="C26" s="599"/>
      <c r="D26" s="600"/>
      <c r="E26" s="600"/>
      <c r="F26" s="600"/>
      <c r="G26" s="600"/>
    </row>
    <row r="27" spans="2:7">
      <c r="B27" s="599"/>
      <c r="C27" s="599"/>
      <c r="D27" s="600"/>
      <c r="E27" s="600"/>
      <c r="F27" s="600"/>
      <c r="G27" s="600"/>
    </row>
    <row r="28" spans="2:7">
      <c r="B28" s="599"/>
      <c r="C28" s="599"/>
      <c r="D28" s="600"/>
      <c r="E28" s="600"/>
      <c r="F28" s="600"/>
      <c r="G28" s="600"/>
    </row>
    <row r="29" spans="2:7">
      <c r="B29" s="599"/>
      <c r="C29" s="599"/>
      <c r="D29" s="600"/>
      <c r="E29" s="600"/>
      <c r="F29" s="600"/>
      <c r="G29" s="600"/>
    </row>
    <row r="30" spans="2:7">
      <c r="B30" s="602" t="s">
        <v>232</v>
      </c>
      <c r="C30" s="602"/>
      <c r="D30" s="598">
        <f>SUM(D21:E29)</f>
        <v>0</v>
      </c>
      <c r="E30" s="598"/>
      <c r="F30" s="598">
        <f>SUM(F21:G29)</f>
        <v>0</v>
      </c>
      <c r="G30" s="598"/>
    </row>
    <row r="31" spans="2:7">
      <c r="B31" s="595"/>
      <c r="C31" s="595"/>
      <c r="D31" s="596"/>
      <c r="E31" s="596"/>
      <c r="F31" s="596"/>
      <c r="G31" s="596"/>
    </row>
    <row r="32" spans="2:7">
      <c r="B32" s="597" t="s">
        <v>125</v>
      </c>
      <c r="C32" s="597"/>
      <c r="D32" s="598">
        <f>D30+D18</f>
        <v>0</v>
      </c>
      <c r="E32" s="598"/>
      <c r="F32" s="598">
        <f>F30+F18</f>
        <v>0</v>
      </c>
      <c r="G32" s="598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2:G2"/>
    <mergeCell ref="B3:G3"/>
    <mergeCell ref="B4:G4"/>
    <mergeCell ref="B5:G5"/>
    <mergeCell ref="B7:C7"/>
    <mergeCell ref="D7:E7"/>
    <mergeCell ref="F7:G7"/>
    <mergeCell ref="B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14" t="s">
        <v>235</v>
      </c>
      <c r="B1" s="614"/>
      <c r="C1" s="614"/>
      <c r="D1" s="614"/>
      <c r="E1" s="614"/>
    </row>
    <row r="2" spans="1:5">
      <c r="A2" s="615" t="s">
        <v>236</v>
      </c>
      <c r="B2" s="615"/>
      <c r="C2" s="615"/>
      <c r="D2" s="615"/>
      <c r="E2" s="615"/>
    </row>
    <row r="3" spans="1:5">
      <c r="A3" s="615" t="s">
        <v>237</v>
      </c>
      <c r="B3" s="615"/>
      <c r="C3" s="615"/>
      <c r="D3" s="615"/>
      <c r="E3" s="615"/>
    </row>
    <row r="4" spans="1:5">
      <c r="A4" s="7"/>
      <c r="B4" s="7"/>
      <c r="C4" s="7"/>
      <c r="D4" s="7"/>
      <c r="E4" s="7"/>
    </row>
    <row r="5" spans="1:5" ht="13.5">
      <c r="A5" s="612" t="s">
        <v>66</v>
      </c>
      <c r="B5" s="613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16" t="s">
        <v>239</v>
      </c>
      <c r="B7" s="617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10" t="s">
        <v>242</v>
      </c>
      <c r="B11" s="611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10" t="s">
        <v>245</v>
      </c>
      <c r="B15" s="611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12" t="s">
        <v>66</v>
      </c>
      <c r="B17" s="613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10" t="s">
        <v>246</v>
      </c>
      <c r="B19" s="611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10" t="s">
        <v>247</v>
      </c>
      <c r="B21" s="611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10" t="s">
        <v>248</v>
      </c>
      <c r="B23" s="611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12" t="s">
        <v>66</v>
      </c>
      <c r="B25" s="613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10" t="s">
        <v>249</v>
      </c>
      <c r="B27" s="611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10" t="s">
        <v>250</v>
      </c>
      <c r="B29" s="611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10" t="s">
        <v>251</v>
      </c>
      <c r="B31" s="611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09" t="s">
        <v>252</v>
      </c>
      <c r="B33" s="609"/>
      <c r="C33" s="609"/>
      <c r="D33" s="609"/>
      <c r="E33" s="609"/>
    </row>
    <row r="34" spans="1:5" s="93" customFormat="1" ht="42.75" customHeight="1">
      <c r="A34" s="609" t="s">
        <v>253</v>
      </c>
      <c r="B34" s="609"/>
      <c r="C34" s="609"/>
      <c r="D34" s="609"/>
      <c r="E34" s="609"/>
    </row>
    <row r="35" spans="1:5" s="93" customFormat="1" ht="18.75" customHeight="1">
      <c r="A35" s="609" t="s">
        <v>254</v>
      </c>
      <c r="B35" s="609"/>
      <c r="C35" s="609"/>
      <c r="D35" s="609"/>
      <c r="E35" s="609"/>
    </row>
  </sheetData>
  <mergeCells count="18">
    <mergeCell ref="A11:B11"/>
    <mergeCell ref="A1:E1"/>
    <mergeCell ref="A2:E2"/>
    <mergeCell ref="A3:E3"/>
    <mergeCell ref="A5:B5"/>
    <mergeCell ref="A7:B7"/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25" t="s">
        <v>0</v>
      </c>
      <c r="C2" s="626"/>
      <c r="D2" s="626"/>
      <c r="E2" s="626"/>
      <c r="F2" s="626"/>
      <c r="G2" s="626"/>
      <c r="H2" s="626"/>
      <c r="I2" s="626"/>
      <c r="J2" s="627"/>
    </row>
    <row r="3" spans="2:10" ht="15">
      <c r="B3" s="628" t="s">
        <v>4</v>
      </c>
      <c r="C3" s="629"/>
      <c r="D3" s="629"/>
      <c r="E3" s="629"/>
      <c r="F3" s="629"/>
      <c r="G3" s="629"/>
      <c r="H3" s="629"/>
      <c r="I3" s="629"/>
      <c r="J3" s="630"/>
    </row>
    <row r="4" spans="2:10" ht="15">
      <c r="B4" s="631" t="s">
        <v>255</v>
      </c>
      <c r="C4" s="632"/>
      <c r="D4" s="632"/>
      <c r="E4" s="632"/>
      <c r="F4" s="632"/>
      <c r="G4" s="632"/>
      <c r="H4" s="632"/>
      <c r="I4" s="632"/>
      <c r="J4" s="633"/>
    </row>
    <row r="5" spans="2:10" ht="15">
      <c r="B5" s="631" t="s">
        <v>188</v>
      </c>
      <c r="C5" s="632"/>
      <c r="D5" s="632"/>
      <c r="E5" s="632"/>
      <c r="F5" s="632"/>
      <c r="G5" s="632"/>
      <c r="H5" s="632"/>
      <c r="I5" s="632"/>
      <c r="J5" s="633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93" t="s">
        <v>66</v>
      </c>
      <c r="C8" s="634"/>
      <c r="D8" s="606"/>
      <c r="E8" s="612" t="s">
        <v>183</v>
      </c>
      <c r="F8" s="639"/>
      <c r="G8" s="639"/>
      <c r="H8" s="639"/>
      <c r="I8" s="613"/>
      <c r="J8" s="640" t="s">
        <v>166</v>
      </c>
    </row>
    <row r="9" spans="2:10">
      <c r="B9" s="635"/>
      <c r="C9" s="636"/>
      <c r="D9" s="637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41"/>
    </row>
    <row r="10" spans="2:10">
      <c r="B10" s="594"/>
      <c r="C10" s="638"/>
      <c r="D10" s="607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20" t="s">
        <v>256</v>
      </c>
      <c r="C11" s="621"/>
      <c r="D11" s="622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18" t="s">
        <v>257</v>
      </c>
      <c r="D12" s="619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18" t="s">
        <v>260</v>
      </c>
      <c r="D15" s="619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18" t="s">
        <v>269</v>
      </c>
      <c r="D24" s="619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18" t="s">
        <v>273</v>
      </c>
      <c r="D28" s="619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18" t="s">
        <v>276</v>
      </c>
      <c r="D31" s="619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18" t="s">
        <v>281</v>
      </c>
      <c r="D36" s="619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20" t="s">
        <v>283</v>
      </c>
      <c r="C38" s="621"/>
      <c r="D38" s="622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20" t="s">
        <v>284</v>
      </c>
      <c r="C39" s="621"/>
      <c r="D39" s="622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20" t="s">
        <v>285</v>
      </c>
      <c r="C40" s="621"/>
      <c r="D40" s="622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23" t="s">
        <v>181</v>
      </c>
      <c r="D42" s="624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3" t="s">
        <v>286</v>
      </c>
      <c r="C1" s="643"/>
      <c r="D1" s="643"/>
      <c r="E1" s="643"/>
    </row>
    <row r="2" spans="1:5">
      <c r="A2" s="119"/>
      <c r="B2" s="643" t="s">
        <v>298</v>
      </c>
      <c r="C2" s="643"/>
      <c r="D2" s="643"/>
      <c r="E2" s="643"/>
    </row>
    <row r="3" spans="1:5">
      <c r="A3" s="119"/>
      <c r="B3" s="643" t="s">
        <v>2</v>
      </c>
      <c r="C3" s="643"/>
      <c r="D3" s="643"/>
      <c r="E3" s="643"/>
    </row>
    <row r="4" spans="1:5">
      <c r="A4" s="120"/>
      <c r="B4" s="121" t="s">
        <v>3</v>
      </c>
      <c r="C4" s="644" t="s">
        <v>300</v>
      </c>
      <c r="D4" s="644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5" t="s">
        <v>287</v>
      </c>
      <c r="B7" s="646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2"/>
      <c r="D44" s="642"/>
      <c r="E44" s="642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3" t="s">
        <v>290</v>
      </c>
      <c r="C1" s="643"/>
      <c r="D1" s="643"/>
      <c r="E1" s="643"/>
    </row>
    <row r="2" spans="1:5">
      <c r="A2" s="119"/>
      <c r="B2" s="643" t="s">
        <v>298</v>
      </c>
      <c r="C2" s="643"/>
      <c r="D2" s="643"/>
      <c r="E2" s="643"/>
    </row>
    <row r="3" spans="1:5">
      <c r="A3" s="119"/>
      <c r="B3" s="643" t="s">
        <v>2</v>
      </c>
      <c r="C3" s="643"/>
      <c r="D3" s="643"/>
      <c r="E3" s="643"/>
    </row>
    <row r="4" spans="1:5">
      <c r="A4" s="123"/>
      <c r="B4" s="121" t="s">
        <v>3</v>
      </c>
      <c r="C4" s="644" t="s">
        <v>299</v>
      </c>
      <c r="D4" s="644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5" t="s">
        <v>287</v>
      </c>
      <c r="B7" s="646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2"/>
      <c r="D44" s="642"/>
      <c r="E44" s="642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47" t="s">
        <v>0</v>
      </c>
      <c r="B1" s="648"/>
      <c r="C1" s="649"/>
    </row>
    <row r="2" spans="1:3">
      <c r="A2" s="650" t="s">
        <v>292</v>
      </c>
      <c r="B2" s="651"/>
      <c r="C2" s="652"/>
    </row>
    <row r="3" spans="1:3" ht="15.75" thickBot="1">
      <c r="A3" s="653" t="s">
        <v>293</v>
      </c>
      <c r="B3" s="654"/>
      <c r="C3" s="655"/>
    </row>
    <row r="4" spans="1:3" ht="24" customHeight="1" thickBot="1">
      <c r="A4" s="656" t="s">
        <v>294</v>
      </c>
      <c r="B4" s="658" t="s">
        <v>295</v>
      </c>
      <c r="C4" s="659"/>
    </row>
    <row r="5" spans="1:3" ht="15.75" thickBot="1">
      <c r="A5" s="657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David Piña</cp:lastModifiedBy>
  <cp:lastPrinted>2021-02-14T21:46:52Z</cp:lastPrinted>
  <dcterms:created xsi:type="dcterms:W3CDTF">2014-09-17T13:15:07Z</dcterms:created>
  <dcterms:modified xsi:type="dcterms:W3CDTF">2021-03-06T23:08:15Z</dcterms:modified>
</cp:coreProperties>
</file>