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550" windowWidth="18795" windowHeight="598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ESF!$A$1:$O$66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45621"/>
</workbook>
</file>

<file path=xl/calcChain.xml><?xml version="1.0" encoding="utf-8"?>
<calcChain xmlns="http://schemas.openxmlformats.org/spreadsheetml/2006/main"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/>
  <c r="H18" i="29"/>
  <c r="I18" i="29" s="1"/>
  <c r="E37" i="28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E43" i="29" s="1"/>
  <c r="G41" i="29"/>
  <c r="F41" i="29"/>
  <c r="E41" i="29"/>
  <c r="H39" i="29"/>
  <c r="I39" i="29" s="1"/>
  <c r="H38" i="29"/>
  <c r="H37" i="29"/>
  <c r="I37" i="29" s="1"/>
  <c r="H36" i="29"/>
  <c r="I36" i="29" s="1"/>
  <c r="H35" i="29"/>
  <c r="I35" i="29" s="1"/>
  <c r="H34" i="29"/>
  <c r="I34" i="29" s="1"/>
  <c r="H33" i="29"/>
  <c r="H32" i="29"/>
  <c r="I32" i="29" s="1"/>
  <c r="H31" i="29"/>
  <c r="G26" i="29"/>
  <c r="F26" i="29"/>
  <c r="I31" i="29"/>
  <c r="I33" i="29"/>
  <c r="I38" i="29"/>
  <c r="G58" i="28"/>
  <c r="G52" i="28"/>
  <c r="G65" i="28" s="1"/>
  <c r="E52" i="28"/>
  <c r="G44" i="28"/>
  <c r="E44" i="28"/>
  <c r="E48" i="28" s="1"/>
  <c r="G40" i="28"/>
  <c r="E40" i="28"/>
  <c r="I40" i="3"/>
  <c r="I41" i="3"/>
  <c r="F39" i="3"/>
  <c r="G39" i="3"/>
  <c r="H39" i="3"/>
  <c r="E39" i="3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I39" i="3"/>
  <c r="J17" i="2"/>
  <c r="G40" i="21"/>
  <c r="J40" i="21"/>
  <c r="G39" i="21"/>
  <c r="J39" i="21"/>
  <c r="G38" i="21"/>
  <c r="J38" i="21"/>
  <c r="G37" i="21"/>
  <c r="J37" i="21"/>
  <c r="J36" i="2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/>
  <c r="G29" i="21"/>
  <c r="J29" i="21"/>
  <c r="J28" i="2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I15" i="21"/>
  <c r="H15" i="21"/>
  <c r="F15" i="21"/>
  <c r="E15" i="21"/>
  <c r="G14" i="21"/>
  <c r="J14" i="21"/>
  <c r="G13" i="21"/>
  <c r="J13" i="21"/>
  <c r="I12" i="21"/>
  <c r="H12" i="21"/>
  <c r="F12" i="21"/>
  <c r="F11" i="21"/>
  <c r="F42" i="21"/>
  <c r="E12" i="21"/>
  <c r="H11" i="21"/>
  <c r="H4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F31" i="17"/>
  <c r="D31" i="17"/>
  <c r="H30" i="17"/>
  <c r="I30" i="17"/>
  <c r="H29" i="17"/>
  <c r="I29" i="17"/>
  <c r="H28" i="17"/>
  <c r="I28" i="17"/>
  <c r="H27" i="17"/>
  <c r="I27" i="17"/>
  <c r="H26" i="17"/>
  <c r="I26" i="17"/>
  <c r="H25" i="17"/>
  <c r="I25" i="17"/>
  <c r="H24" i="17"/>
  <c r="I24" i="17"/>
  <c r="H23" i="17"/>
  <c r="I23" i="17"/>
  <c r="H22" i="17"/>
  <c r="F19" i="17"/>
  <c r="D19" i="17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/>
  <c r="F45" i="16"/>
  <c r="I45" i="16"/>
  <c r="F44" i="16"/>
  <c r="I44" i="16"/>
  <c r="F43" i="16"/>
  <c r="I43" i="16"/>
  <c r="H42" i="16"/>
  <c r="G42" i="16"/>
  <c r="E42" i="16"/>
  <c r="D42" i="16"/>
  <c r="F40" i="16"/>
  <c r="I40" i="16"/>
  <c r="F39" i="16"/>
  <c r="I39" i="16"/>
  <c r="F38" i="16"/>
  <c r="I38" i="16"/>
  <c r="F37" i="16"/>
  <c r="I37" i="16"/>
  <c r="F36" i="16"/>
  <c r="I36" i="16"/>
  <c r="F35" i="16"/>
  <c r="I35" i="16"/>
  <c r="F34" i="16"/>
  <c r="I34" i="16"/>
  <c r="F33" i="16"/>
  <c r="I33" i="16"/>
  <c r="F32" i="16"/>
  <c r="I32" i="16"/>
  <c r="H31" i="16"/>
  <c r="G31" i="16"/>
  <c r="E31" i="16"/>
  <c r="D31" i="16"/>
  <c r="F29" i="16"/>
  <c r="I29" i="16"/>
  <c r="F28" i="16"/>
  <c r="I28" i="16"/>
  <c r="F27" i="16"/>
  <c r="I27" i="16"/>
  <c r="F26" i="16"/>
  <c r="I26" i="16"/>
  <c r="F25" i="16"/>
  <c r="I25" i="16"/>
  <c r="F24" i="16"/>
  <c r="I24" i="16"/>
  <c r="F23" i="16"/>
  <c r="I23" i="16"/>
  <c r="H22" i="16"/>
  <c r="G22" i="16"/>
  <c r="E22" i="16"/>
  <c r="D22" i="16"/>
  <c r="F20" i="16"/>
  <c r="I20" i="16"/>
  <c r="F19" i="16"/>
  <c r="I19" i="16"/>
  <c r="F18" i="16"/>
  <c r="I18" i="16"/>
  <c r="F17" i="16"/>
  <c r="I17" i="16"/>
  <c r="F16" i="16"/>
  <c r="I16" i="16"/>
  <c r="F15" i="16"/>
  <c r="I15" i="16"/>
  <c r="F14" i="16"/>
  <c r="I14" i="16"/>
  <c r="F13" i="16"/>
  <c r="I13" i="16"/>
  <c r="H12" i="16"/>
  <c r="G12" i="16"/>
  <c r="E12" i="16"/>
  <c r="E48" i="16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/>
  <c r="F23" i="13"/>
  <c r="I23" i="13"/>
  <c r="F22" i="13"/>
  <c r="I22" i="13"/>
  <c r="F21" i="13"/>
  <c r="I21" i="13"/>
  <c r="F20" i="13"/>
  <c r="I20" i="13"/>
  <c r="F19" i="13"/>
  <c r="I19" i="13"/>
  <c r="F18" i="13"/>
  <c r="I18" i="13"/>
  <c r="F17" i="13"/>
  <c r="I17" i="13"/>
  <c r="F16" i="13"/>
  <c r="G48" i="16"/>
  <c r="I22" i="16"/>
  <c r="I42" i="16"/>
  <c r="F33" i="17"/>
  <c r="C15" i="19"/>
  <c r="C19" i="19"/>
  <c r="C23" i="19"/>
  <c r="E15" i="19"/>
  <c r="E19" i="19"/>
  <c r="E23" i="19"/>
  <c r="J15" i="21"/>
  <c r="J24" i="21"/>
  <c r="F18" i="14"/>
  <c r="D48" i="16"/>
  <c r="F12" i="16"/>
  <c r="F48" i="16"/>
  <c r="H48" i="16"/>
  <c r="I31" i="16"/>
  <c r="D33" i="17"/>
  <c r="E11" i="21"/>
  <c r="E42" i="21"/>
  <c r="G12" i="21"/>
  <c r="I11" i="21"/>
  <c r="I42" i="21"/>
  <c r="G28" i="21"/>
  <c r="J31" i="21"/>
  <c r="G36" i="21"/>
  <c r="I12" i="16"/>
  <c r="I48" i="16"/>
  <c r="F22" i="16"/>
  <c r="F31" i="16"/>
  <c r="F42" i="16"/>
  <c r="F32" i="18"/>
  <c r="D15" i="19"/>
  <c r="D19" i="19"/>
  <c r="D23" i="19"/>
  <c r="J12" i="21"/>
  <c r="J11" i="21"/>
  <c r="J42" i="21"/>
  <c r="G15" i="21"/>
  <c r="F26" i="13"/>
  <c r="D32" i="18"/>
  <c r="G24" i="21"/>
  <c r="I16" i="13"/>
  <c r="I26" i="13"/>
  <c r="I12" i="14"/>
  <c r="I18" i="14"/>
  <c r="I10" i="17"/>
  <c r="H19" i="17"/>
  <c r="I22" i="17"/>
  <c r="H31" i="17"/>
  <c r="G11" i="21"/>
  <c r="G42" i="21"/>
  <c r="H33" i="17"/>
  <c r="K50" i="9"/>
  <c r="J50" i="9"/>
  <c r="K42" i="9"/>
  <c r="K34" i="9" s="1"/>
  <c r="J42" i="9"/>
  <c r="J34" i="9" s="1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/>
  <c r="I18" i="3"/>
  <c r="I17" i="3"/>
  <c r="I16" i="3"/>
  <c r="I15" i="3"/>
  <c r="I12" i="3"/>
  <c r="I11" i="3"/>
  <c r="I10" i="3"/>
  <c r="H9" i="3"/>
  <c r="H25" i="3"/>
  <c r="H43" i="3"/>
  <c r="G9" i="3"/>
  <c r="F9" i="3"/>
  <c r="E9" i="3"/>
  <c r="E25" i="3"/>
  <c r="E43" i="3"/>
  <c r="I9" i="3"/>
  <c r="K48" i="2"/>
  <c r="J48" i="2"/>
  <c r="K40" i="2"/>
  <c r="G37" i="28" s="1"/>
  <c r="J40" i="2"/>
  <c r="K33" i="2"/>
  <c r="J33" i="2"/>
  <c r="K28" i="2"/>
  <c r="J28" i="2"/>
  <c r="F26" i="2"/>
  <c r="G19" i="28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F43" i="29" l="1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H43" i="29" s="1"/>
  <c r="I26" i="29"/>
  <c r="E65" i="28"/>
  <c r="E19" i="28"/>
  <c r="E9" i="28" s="1"/>
  <c r="G48" i="28"/>
  <c r="G21" i="28"/>
  <c r="G38" i="28" s="1"/>
  <c r="K51" i="2"/>
  <c r="K53" i="2" s="1"/>
  <c r="G67" i="28" l="1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<sst xmlns="http://schemas.openxmlformats.org/spreadsheetml/2006/main" count="588" uniqueCount="345">
  <si>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</si>
  <si>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</si>
  <si>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</si>
  <si>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</si>
  <si>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</si>
  <si>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</si>
  <si>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</si>
  <si>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</si>
  <si>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</si>
  <si>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</si>
  <si>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</si>
  <si>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</si>
  <si>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</si>
  <si>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</si>
  <si>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</si>
  <si>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</si>
  <si>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</si>
  <si>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</si>
  <si>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</si>
  <si>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</si>
  <si>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</si>
  <si>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</si>
  <si>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</si>
  <si>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</si>
  <si>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</si>
  <si>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</si>
  <si>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</si>
  <si>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</si>
  <si>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</si>
  <si>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</si>
  <si>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</si>
  <si>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</si>
  <si>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</si>
  <si>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</si>
  <si>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</si>
  <si>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</si>
  <si>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</si>
  <si>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</si>
  <si>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</si>
  <si>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</si>
  <si>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</si>
  <si>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</si>
  <si>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</si>
  <si>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</si>
  <si>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</si>
  <si>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</si>
  <si>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</si>
  <si>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</si>
  <si>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</si>
  <si>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</si>
  <si>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</si>
  <si>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</si>
  <si>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</si>
  <si>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</si>
  <si>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</si>
  <si>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</si>
  <si>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</si>
  <si>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</si>
  <si>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</si>
  <si>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</si>
  <si>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</si>
  <si>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</si>
  <si>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</si>
  <si>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</si>
  <si>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</si>
  <si>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</si>
  <si>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</si>
  <si>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</si>
  <si>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</si>
  <si>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</si>
  <si>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</si>
  <si>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</si>
  <si>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</si>
  <si>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</si>
  <si>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</si>
  <si>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</si>
  <si>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</si>
  <si>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</si>
  <si>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</si>
  <si>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</si>
  <si>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</si>
  <si>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</si>
  <si>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</si>
  <si>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</si>
  <si>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</si>
  <si>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</si>
  <si>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</si>
  <si>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</si>
  <si>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</si>
  <si>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</si>
  <si>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</si>
  <si>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</si>
  <si>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</si>
  <si>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</si>
  <si>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</si>
  <si>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</si>
  <si>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</si>
  <si>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</si>
  <si>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</si>
  <si>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</si>
  <si>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</si>
  <si>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</si>
  <si>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</si>
  <si>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</si>
  <si>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</si>
  <si>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</si>
  <si>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</si>
  <si>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</si>
  <si>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</si>
  <si>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</si>
  <si>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</si>
  <si>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</si>
  <si>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</si>
  <si>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</si>
  <si>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</si>
  <si>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</si>
  <si>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</si>
  <si>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</si>
  <si>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</si>
  <si>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</si>
  <si>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</si>
  <si>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</si>
  <si>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</si>
  <si>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</si>
  <si>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</si>
  <si>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</si>
  <si>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</si>
  <si>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</si>
  <si>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</si>
  <si>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</si>
  <si>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</si>
  <si>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</si>
  <si>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</si>
  <si>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</si>
  <si>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</si>
  <si>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</si>
  <si>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</si>
  <si>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</si>
  <si>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</si>
  <si>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</si>
  <si>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</si>
  <si>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</si>
  <si>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</si>
  <si>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</si>
  <si>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</si>
  <si>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</si>
  <si>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</si>
  <si>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</si>
  <si>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</si>
  <si>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</si>
  <si>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</si>
  <si>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</si>
  <si>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</si>
  <si>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</si>
  <si>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</si>
  <si>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</si>
  <si>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</si>
  <si>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</si>
  <si>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</si>
  <si>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</si>
  <si>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</si>
  <si>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</si>
  <si>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</si>
  <si>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</si>
  <si>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</si>
  <si>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</si>
  <si>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</si>
  <si>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</si>
  <si>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</si>
  <si>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</si>
  <si>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</si>
  <si>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</si>
  <si>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</si>
  <si>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</si>
  <si>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</si>
  <si>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</si>
  <si>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</si>
  <si>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</si>
  <si>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</si>
  <si>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</si>
  <si>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</si>
  <si>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</si>
  <si>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</si>
  <si>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</si>
  <si>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</si>
  <si>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</si>
  <si>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</si>
  <si>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</si>
  <si>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</si>
  <si>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</si>
  <si>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</si>
  <si>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</si>
  <si>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</si>
  <si>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</si>
  <si>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</si>
  <si>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</si>
  <si>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</si>
  <si>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</si>
  <si>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</si>
  <si>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</si>
  <si>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</si>
  <si>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</si>
  <si>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</si>
  <si>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</si>
  <si>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</si>
  <si>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</si>
  <si>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</si>
  <si>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</si>
  <si>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</si>
  <si>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</si>
  <si>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</si>
  <si>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</si>
  <si>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</si>
  <si>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</si>
  <si>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</si>
  <si>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</si>
  <si>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</si>
  <si>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</si>
  <si>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</si>
  <si>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</si>
  <si>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</si>
  <si>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</si>
  <si>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</si>
  <si>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</si>
  <si>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</si>
  <si>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</si>
  <si>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</si>
  <si>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</si>
  <si>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</si>
  <si>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</si>
  <si>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</si>
  <si>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</si>
  <si>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</si>
  <si>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</si>
  <si>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</si>
  <si>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</si>
  <si>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</si>
  <si>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</si>
  <si>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</si>
  <si>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</si>
  <si>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</si>
  <si>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</si>
  <si>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</si>
  <si>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</si>
  <si>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</si>
  <si>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</si>
  <si>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</si>
  <si>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</si>
  <si>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</si>
  <si>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</si>
  <si>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</si>
  <si>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</si>
  <si>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</si>
  <si>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</si>
  <si>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</si>
  <si>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</si>
  <si>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</si>
  <si>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</si>
  <si>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</si>
  <si>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</si>
  <si>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</si>
  <si>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</si>
  <si>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</si>
  <si>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</si>
  <si>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</si>
  <si>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</si>
  <si>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</si>
  <si>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</si>
  <si>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</si>
  <si>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</si>
  <si>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</si>
  <si>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</si>
  <si>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</si>
  <si>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</si>
  <si>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</si>
  <si>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</si>
  <si>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</si>
  <si>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</si>
  <si>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</si>
  <si>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</si>
  <si>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</si>
  <si>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</si>
  <si>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</si>
  <si>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</si>
  <si>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</si>
  <si>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</si>
  <si>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</si>
  <si>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</si>
  <si>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</si>
  <si>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</si>
  <si>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</si>
  <si>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</si>
  <si>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</si>
  <si>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</si>
  <si>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</si>
  <si>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</si>
  <si>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</si>
  <si>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</si>
  <si>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</si>
  <si>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</si>
  <si>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</si>
  <si>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</si>
  <si>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</si>
  <si>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</si>
  <si>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</si>
  <si>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</si>
  <si>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</si>
  <si>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</si>
  <si>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</si>
  <si>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</si>
  <si>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</si>
  <si>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</si>
  <si>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</si>
  <si>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</si>
  <si>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</si>
  <si>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</si>
  <si>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</si>
  <si>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</si>
  <si>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</si>
  <si>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</si>
  <si>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</si>
  <si>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</si>
  <si>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</si>
  <si>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</si>
  <si>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</si>
  <si>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</si>
  <si>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</si>
  <si>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</si>
  <si>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</si>
  <si>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</si>
  <si>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</si>
  <si>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</si>
  <si>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</si>
  <si>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</si>
  <si>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</si>
  <si>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</si>
  <si>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</si>
  <si>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</si>
  <si>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</si>
  <si>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</si>
  <si>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</si>
  <si>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Al 30 de junio de 2020</t>
  </si>
  <si>
    <t>Del 1o. de enero al 30 de junio de 2020</t>
  </si>
  <si>
    <t>Del 01 de Enero al 30 de junio de 2020</t>
  </si>
  <si>
    <t>O.P.D. DE LA ADMINISTRACIÓN PÚBLICA MUNICIPAL, DENOMINADO SISTEMA PARA EL DESARROLLO INTEGRAL DE LA FAMILIA DE 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</si>
</sst>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</cellStyleXfs>
  <cellXfs count="662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horizontal="center" vertical="center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58" fillId="2" borderId="0" xfId="0" applyFont="1" applyFill="1" applyAlignment="1">
      <alignment horizontal="center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horizontal="left" vertical="center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 applyProtection="1">
      <alignment horizontal="right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Alignment="1">
      <alignment horizontal="justify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</cellXfs>
  <cellStyles count="19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B46" zoomScale="91" zoomScaleNormal="91" zoomScaleSheetLayoutView="100" workbookViewId="0">
      <selection activeCell="D73" sqref="D73"/>
    </sheetView>
  </sheetViews>
  <sheetFormatPr baseColWidth="10" defaultColWidth="0" defaultRowHeight="0" customHeight="1" zeroHeight="1"/>
  <cols>
    <col min="1" max="1" width="1.7109375" style="661" customWidth="1"/>
    <col min="2" max="2" width="2.7109375" style="661" customWidth="1"/>
    <col min="3" max="3" width="11.42578125" style="661" customWidth="1"/>
    <col min="4" max="4" width="39.42578125" style="661" customWidth="1"/>
    <col min="5" max="5" width="13.140625" style="659" customWidth="1"/>
    <col min="6" max="6" width="13.5703125" style="661" customWidth="1"/>
    <col min="7" max="7" width="4.140625" style="661" customWidth="1"/>
    <col min="8" max="8" width="11.42578125" style="661" customWidth="1"/>
    <col min="9" max="9" width="53.42578125" style="661" customWidth="1"/>
    <col min="10" max="10" width="12.85546875" style="661" customWidth="1"/>
    <col min="11" max="11" width="13.42578125" style="661" customWidth="1"/>
    <col min="12" max="12" width="2.140625" style="661" customWidth="1"/>
    <col min="13" max="13" width="3" style="661" customWidth="1"/>
    <col min="14" max="16" width="3.85546875" style="661" customWidth="1"/>
    <col min="17" max="22" width="11.42578125" style="661" customWidth="1"/>
    <col min="23" max="26" width="0" style="661" hidden="1"/>
    <col min="27" max="269" width="11.42578125" style="661" hidden="1"/>
    <col min="270" max="282" width="0" style="661" hidden="1"/>
    <col min="283" max="525" width="11.42578125" style="661" hidden="1"/>
    <col min="526" max="538" width="0" style="661" hidden="1"/>
    <col min="539" max="781" width="11.42578125" style="661" hidden="1"/>
    <col min="782" max="794" width="0" style="661" hidden="1"/>
    <col min="795" max="1037" width="11.42578125" style="661" hidden="1"/>
    <col min="1038" max="1056" width="0" style="661" hidden="1"/>
    <col min="1057" max="1299" width="11.42578125" style="661" hidden="1"/>
    <col min="1300" max="1312" width="0" style="661" hidden="1"/>
    <col min="1313" max="1555" width="11.42578125" style="661" hidden="1"/>
    <col min="1556" max="1568" width="0" style="661" hidden="1"/>
    <col min="1569" max="1622" width="11.42578125" style="661" hidden="1"/>
    <col min="1623" max="1635" width="0" style="661" hidden="1"/>
    <col min="1636" max="1639" width="11.42578125" style="661" hidden="1"/>
    <col min="1640" max="1652" width="0" style="661" hidden="1"/>
    <col min="1653" max="1706" width="11.42578125" style="661" hidden="1"/>
    <col min="1707" max="1719" width="0" style="661" hidden="1"/>
    <col min="1720" max="1908" width="11.42578125" style="661" hidden="1"/>
    <col min="1909" max="1921" width="0" style="661" hidden="1"/>
    <col min="1922" max="2164" width="11.42578125" style="661" hidden="1"/>
    <col min="2165" max="2177" width="0" style="661" hidden="1"/>
    <col min="2178" max="2420" width="11.42578125" style="661" hidden="1"/>
    <col min="2421" max="2433" width="0" style="661" hidden="1"/>
    <col min="2434" max="2676" width="11.42578125" style="661" hidden="1"/>
    <col min="2677" max="2689" width="0" style="661" hidden="1"/>
    <col min="2690" max="2932" width="11.42578125" style="661" hidden="1"/>
    <col min="2933" max="2945" width="0" style="661" hidden="1"/>
    <col min="2946" max="3188" width="11.42578125" style="661" hidden="1"/>
    <col min="3189" max="3201" width="0" style="661" hidden="1"/>
    <col min="3202" max="3444" width="11.42578125" style="661" hidden="1"/>
    <col min="3445" max="3457" width="0" style="661" hidden="1"/>
    <col min="3458" max="3511" width="11.42578125" style="661" hidden="1"/>
    <col min="3512" max="3524" width="0" style="661" hidden="1"/>
    <col min="3525" max="3528" width="11.42578125" style="661" hidden="1"/>
    <col min="3529" max="3541" width="0" style="661" hidden="1"/>
    <col min="3542" max="3595" width="11.42578125" style="661" hidden="1"/>
    <col min="3596" max="3608" width="0" style="661" hidden="1"/>
    <col min="3609" max="3630" width="11.42578125" style="661" hidden="1"/>
    <col min="3631" max="3643" width="0" style="661" hidden="1"/>
    <col min="3644" max="3647" width="11.42578125" style="661" hidden="1"/>
    <col min="3648" max="3660" width="0" style="661" hidden="1"/>
    <col min="3661" max="3714" width="11.42578125" style="661" hidden="1"/>
    <col min="3715" max="3727" width="0" style="661" hidden="1"/>
    <col min="3728" max="3749" width="11.42578125" style="661" hidden="1"/>
    <col min="3750" max="3762" width="0" style="661" hidden="1"/>
    <col min="3763" max="3766" width="11.42578125" style="661" hidden="1"/>
    <col min="3767" max="3779" width="0" style="661" hidden="1"/>
    <col min="3780" max="3833" width="11.42578125" style="661" hidden="1"/>
    <col min="3834" max="3846" width="0" style="661" hidden="1"/>
    <col min="3847" max="3868" width="11.42578125" style="661" hidden="1"/>
    <col min="3869" max="3881" width="0" style="661" hidden="1"/>
    <col min="3882" max="3885" width="11.42578125" style="661" hidden="1"/>
    <col min="3886" max="3898" width="0" style="661" hidden="1"/>
    <col min="3899" max="3952" width="11.42578125" style="661" hidden="1"/>
    <col min="3953" max="3965" width="0" style="661" hidden="1"/>
    <col min="3966" max="3987" width="11.42578125" style="661" hidden="1"/>
    <col min="3988" max="4000" width="0" style="661" hidden="1"/>
    <col min="4001" max="4004" width="11.42578125" style="661" hidden="1"/>
    <col min="4005" max="4017" width="0" style="661" hidden="1"/>
    <col min="4018" max="4071" width="11.42578125" style="661" hidden="1"/>
    <col min="4072" max="4084" width="0" style="661" hidden="1"/>
    <col min="4085" max="4106" width="11.42578125" style="661" hidden="1"/>
    <col min="4107" max="4119" width="0" style="661" hidden="1"/>
    <col min="4120" max="4123" width="11.42578125" style="661" hidden="1"/>
    <col min="4124" max="4136" width="0" style="661" hidden="1"/>
    <col min="4137" max="4190" width="11.42578125" style="661" hidden="1"/>
    <col min="4191" max="4203" width="0" style="661" hidden="1"/>
    <col min="4204" max="4225" width="11.42578125" style="661" hidden="1"/>
    <col min="4226" max="4238" width="0" style="661" hidden="1"/>
    <col min="4239" max="4242" width="11.42578125" style="661" hidden="1"/>
    <col min="4243" max="4255" width="0" style="661" hidden="1"/>
    <col min="4256" max="4309" width="11.42578125" style="661" hidden="1"/>
    <col min="4310" max="4322" width="0" style="661" hidden="1"/>
    <col min="4323" max="4344" width="11.42578125" style="661" hidden="1"/>
    <col min="4345" max="4357" width="0" style="661" hidden="1"/>
    <col min="4358" max="4361" width="11.42578125" style="661" hidden="1"/>
    <col min="4362" max="4374" width="0" style="661" hidden="1"/>
    <col min="4375" max="4428" width="11.42578125" style="661" hidden="1"/>
    <col min="4429" max="4441" width="0" style="661" hidden="1"/>
    <col min="4442" max="4463" width="11.42578125" style="661" hidden="1"/>
    <col min="4464" max="4476" width="0" style="661" hidden="1"/>
    <col min="4477" max="4480" width="11.42578125" style="661" hidden="1"/>
    <col min="4481" max="4493" width="0" style="661" hidden="1"/>
    <col min="4494" max="4547" width="11.42578125" style="661" hidden="1"/>
    <col min="4548" max="4560" width="0" style="661" hidden="1"/>
    <col min="4561" max="4582" width="11.42578125" style="661" hidden="1"/>
    <col min="4583" max="4595" width="0" style="661" hidden="1"/>
    <col min="4596" max="4599" width="11.42578125" style="661" hidden="1"/>
    <col min="4600" max="4612" width="0" style="661" hidden="1"/>
    <col min="4613" max="4666" width="11.42578125" style="661" hidden="1"/>
    <col min="4667" max="4679" width="0" style="661" hidden="1"/>
    <col min="4680" max="4701" width="11.42578125" style="661" hidden="1"/>
    <col min="4702" max="4714" width="0" style="661" hidden="1"/>
    <col min="4715" max="4718" width="11.42578125" style="661" hidden="1"/>
    <col min="4719" max="4731" width="0" style="661" hidden="1"/>
    <col min="4732" max="4785" width="11.42578125" style="661" hidden="1"/>
    <col min="4786" max="4798" width="0" style="661" hidden="1"/>
    <col min="4799" max="4820" width="11.42578125" style="661" hidden="1"/>
    <col min="4821" max="4833" width="0" style="661" hidden="1"/>
    <col min="4834" max="4837" width="11.42578125" style="661" hidden="1"/>
    <col min="4838" max="4850" width="0" style="661" hidden="1"/>
    <col min="4851" max="4904" width="11.42578125" style="661" hidden="1"/>
    <col min="4905" max="4917" width="0" style="661" hidden="1"/>
    <col min="4918" max="4920" width="11.42578125" style="661" hidden="1"/>
    <col min="4921" max="4933" width="0" style="661" hidden="1"/>
    <col min="4934" max="4955" width="11.42578125" style="661" hidden="1"/>
    <col min="4956" max="4968" width="0" style="661" hidden="1"/>
    <col min="4969" max="4972" width="11.42578125" style="661" hidden="1"/>
    <col min="4973" max="4985" width="0" style="661" hidden="1"/>
    <col min="4986" max="5039" width="11.42578125" style="661" hidden="1"/>
    <col min="5040" max="5052" width="0" style="661" hidden="1"/>
    <col min="5053" max="5059" width="11.42578125" style="661" hidden="1"/>
    <col min="5060" max="5072" width="0" style="661" hidden="1"/>
    <col min="5073" max="5076" width="11.42578125" style="661" hidden="1"/>
    <col min="5077" max="5089" width="0" style="661" hidden="1"/>
    <col min="5090" max="5143" width="11.42578125" style="661" hidden="1"/>
    <col min="5144" max="5159" width="0" style="661" hidden="1"/>
    <col min="5160" max="5163" width="11.42578125" style="661" hidden="1"/>
    <col min="5164" max="5176" width="0" style="661" hidden="1"/>
    <col min="5177" max="5230" width="11.42578125" style="661" hidden="1"/>
    <col min="5231" max="5243" width="0" style="661" hidden="1"/>
    <col min="5244" max="5244" width="11.42578125" style="661" hidden="1"/>
    <col min="5245" max="5260" width="0" style="661" hidden="1"/>
    <col min="5261" max="5264" width="11.42578125" style="661" hidden="1"/>
    <col min="5265" max="5277" width="0" style="661" hidden="1"/>
    <col min="5278" max="5331" width="11.42578125" style="661" hidden="1"/>
    <col min="5332" max="5344" width="0" style="661" hidden="1"/>
    <col min="5345" max="5345" width="11.42578125" style="661" hidden="1"/>
    <col min="5346" max="5361" width="0" style="661" hidden="1"/>
    <col min="5362" max="5365" width="11.42578125" style="661" hidden="1"/>
    <col min="5366" max="5378" width="0" style="661" hidden="1"/>
    <col min="5379" max="5432" width="11.42578125" style="661" hidden="1"/>
    <col min="5433" max="5445" width="0" style="661" hidden="1"/>
    <col min="5446" max="5446" width="11.42578125" style="661" hidden="1"/>
    <col min="5447" max="5462" width="0" style="661" hidden="1"/>
    <col min="5463" max="5466" width="11.42578125" style="661" hidden="1"/>
    <col min="5467" max="5479" width="0" style="661" hidden="1"/>
    <col min="5480" max="5533" width="11.42578125" style="661" hidden="1"/>
    <col min="5534" max="5546" width="0" style="661" hidden="1"/>
    <col min="5547" max="5571" width="11.42578125" style="661" hidden="1"/>
    <col min="5572" max="5584" width="0" style="661" hidden="1"/>
    <col min="5585" max="5606" width="11.42578125" style="661" hidden="1"/>
    <col min="5607" max="5619" width="0" style="661" hidden="1"/>
    <col min="5620" max="5623" width="11.42578125" style="661" hidden="1"/>
    <col min="5624" max="5636" width="0" style="661" hidden="1"/>
    <col min="5637" max="5690" width="11.42578125" style="661" hidden="1"/>
    <col min="5691" max="5703" width="0" style="661" hidden="1"/>
    <col min="5704" max="5725" width="11.42578125" style="661" hidden="1"/>
    <col min="5726" max="5738" width="0" style="661" hidden="1"/>
    <col min="5739" max="5742" width="11.42578125" style="661" hidden="1"/>
    <col min="5743" max="5755" width="0" style="661" hidden="1"/>
    <col min="5756" max="5809" width="11.42578125" style="661" hidden="1"/>
    <col min="5810" max="5822" width="0" style="661" hidden="1"/>
    <col min="5823" max="5844" width="11.42578125" style="661" hidden="1"/>
    <col min="5845" max="5857" width="0" style="661" hidden="1"/>
    <col min="5858" max="5861" width="11.42578125" style="661" hidden="1"/>
    <col min="5862" max="5874" width="0" style="661" hidden="1"/>
    <col min="5875" max="5928" width="11.42578125" style="661" hidden="1"/>
    <col min="5929" max="5941" width="0" style="661" hidden="1"/>
    <col min="5942" max="5944" width="11.42578125" style="661" hidden="1"/>
    <col min="5945" max="5957" width="0" style="661" hidden="1"/>
    <col min="5958" max="5979" width="11.42578125" style="661" hidden="1"/>
    <col min="5980" max="5992" width="0" style="661" hidden="1"/>
    <col min="5993" max="5996" width="11.42578125" style="661" hidden="1"/>
    <col min="5997" max="6009" width="0" style="661" hidden="1"/>
    <col min="6010" max="6063" width="11.42578125" style="661" hidden="1"/>
    <col min="6064" max="6076" width="0" style="661" hidden="1"/>
    <col min="6077" max="6083" width="11.42578125" style="661" hidden="1"/>
    <col min="6084" max="6096" width="0" style="661" hidden="1"/>
    <col min="6097" max="6100" width="11.42578125" style="661" hidden="1"/>
    <col min="6101" max="6113" width="0" style="661" hidden="1"/>
    <col min="6114" max="6167" width="11.42578125" style="661" hidden="1"/>
    <col min="6168" max="6183" width="0" style="661" hidden="1"/>
    <col min="6184" max="6187" width="11.42578125" style="661" hidden="1"/>
    <col min="6188" max="6200" width="0" style="661" hidden="1"/>
    <col min="6201" max="6254" width="11.42578125" style="661" hidden="1"/>
    <col min="6255" max="6267" width="0" style="661" hidden="1"/>
    <col min="6268" max="6268" width="11.42578125" style="661" hidden="1"/>
    <col min="6269" max="6284" width="0" style="661" hidden="1"/>
    <col min="6285" max="6288" width="11.42578125" style="661" hidden="1"/>
    <col min="6289" max="6301" width="0" style="661" hidden="1"/>
    <col min="6302" max="6355" width="11.42578125" style="661" hidden="1"/>
    <col min="6356" max="6368" width="0" style="661" hidden="1"/>
    <col min="6369" max="6369" width="11.42578125" style="661" hidden="1"/>
    <col min="6370" max="6385" width="0" style="661" hidden="1"/>
    <col min="6386" max="6389" width="11.42578125" style="661" hidden="1"/>
    <col min="6390" max="6402" width="0" style="661" hidden="1"/>
    <col min="6403" max="6456" width="11.42578125" style="661" hidden="1"/>
    <col min="6457" max="6469" width="0" style="661" hidden="1"/>
    <col min="6470" max="6470" width="11.42578125" style="661" hidden="1"/>
    <col min="6471" max="6486" width="0" style="661" hidden="1"/>
    <col min="6487" max="6490" width="11.42578125" style="661" hidden="1"/>
    <col min="6491" max="6503" width="0" style="661" hidden="1"/>
    <col min="6504" max="6557" width="11.42578125" style="661" hidden="1"/>
    <col min="6558" max="6570" width="0" style="661" hidden="1"/>
    <col min="6571" max="6595" width="11.42578125" style="661" hidden="1"/>
    <col min="6596" max="6608" width="0" style="661" hidden="1"/>
    <col min="6609" max="6630" width="11.42578125" style="661" hidden="1"/>
    <col min="6631" max="6643" width="0" style="661" hidden="1"/>
    <col min="6644" max="6647" width="11.42578125" style="661" hidden="1"/>
    <col min="6648" max="6660" width="0" style="661" hidden="1"/>
    <col min="6661" max="6714" width="11.42578125" style="661" hidden="1"/>
    <col min="6715" max="6727" width="0" style="661" hidden="1"/>
    <col min="6728" max="6749" width="11.42578125" style="661" hidden="1"/>
    <col min="6750" max="6762" width="0" style="661" hidden="1"/>
    <col min="6763" max="6766" width="11.42578125" style="661" hidden="1"/>
    <col min="6767" max="6779" width="0" style="661" hidden="1"/>
    <col min="6780" max="6833" width="11.42578125" style="661" hidden="1"/>
    <col min="6834" max="6846" width="0" style="661" hidden="1"/>
    <col min="6847" max="6868" width="11.42578125" style="661" hidden="1"/>
    <col min="6869" max="6881" width="0" style="661" hidden="1"/>
    <col min="6882" max="6885" width="11.42578125" style="661" hidden="1"/>
    <col min="6886" max="6898" width="0" style="661" hidden="1"/>
    <col min="6899" max="6952" width="11.42578125" style="661" hidden="1"/>
    <col min="6953" max="6965" width="0" style="661" hidden="1"/>
    <col min="6966" max="6968" width="11.42578125" style="661" hidden="1"/>
    <col min="6969" max="6981" width="0" style="661" hidden="1"/>
    <col min="6982" max="7003" width="11.42578125" style="661" hidden="1"/>
    <col min="7004" max="7016" width="0" style="661" hidden="1"/>
    <col min="7017" max="7020" width="11.42578125" style="661" hidden="1"/>
    <col min="7021" max="7033" width="0" style="661" hidden="1"/>
    <col min="7034" max="7087" width="11.42578125" style="661" hidden="1"/>
    <col min="7088" max="7100" width="0" style="661" hidden="1"/>
    <col min="7101" max="7107" width="11.42578125" style="661" hidden="1"/>
    <col min="7108" max="7120" width="0" style="661" hidden="1"/>
    <col min="7121" max="7124" width="11.42578125" style="661" hidden="1"/>
    <col min="7125" max="7137" width="0" style="661" hidden="1"/>
    <col min="7138" max="7191" width="11.42578125" style="661" hidden="1"/>
    <col min="7192" max="7207" width="0" style="661" hidden="1"/>
    <col min="7208" max="7211" width="11.42578125" style="661" hidden="1"/>
    <col min="7212" max="7224" width="0" style="661" hidden="1"/>
    <col min="7225" max="7278" width="11.42578125" style="661" hidden="1"/>
    <col min="7279" max="7291" width="0" style="661" hidden="1"/>
    <col min="7292" max="7292" width="11.42578125" style="661" hidden="1"/>
    <col min="7293" max="7308" width="0" style="661" hidden="1"/>
    <col min="7309" max="7312" width="11.42578125" style="661" hidden="1"/>
    <col min="7313" max="7325" width="0" style="661" hidden="1"/>
    <col min="7326" max="7379" width="11.42578125" style="661" hidden="1"/>
    <col min="7380" max="7392" width="0" style="661" hidden="1"/>
    <col min="7393" max="7393" width="11.42578125" style="661" hidden="1"/>
    <col min="7394" max="7409" width="0" style="661" hidden="1"/>
    <col min="7410" max="7413" width="11.42578125" style="661" hidden="1"/>
    <col min="7414" max="7426" width="0" style="661" hidden="1"/>
    <col min="7427" max="7480" width="11.42578125" style="661" hidden="1"/>
    <col min="7481" max="7493" width="0" style="661" hidden="1"/>
    <col min="7494" max="7494" width="11.42578125" style="661" hidden="1"/>
    <col min="7495" max="7510" width="0" style="661" hidden="1"/>
    <col min="7511" max="7514" width="11.42578125" style="661" hidden="1"/>
    <col min="7515" max="7527" width="0" style="661" hidden="1"/>
    <col min="7528" max="7581" width="11.42578125" style="661" hidden="1"/>
    <col min="7582" max="7594" width="0" style="661" hidden="1"/>
    <col min="7595" max="7619" width="11.42578125" style="661" hidden="1"/>
    <col min="7620" max="7632" width="0" style="661" hidden="1"/>
    <col min="7633" max="7654" width="11.42578125" style="661" hidden="1"/>
    <col min="7655" max="7667" width="0" style="661" hidden="1"/>
    <col min="7668" max="7671" width="11.42578125" style="661" hidden="1"/>
    <col min="7672" max="7684" width="0" style="661" hidden="1"/>
    <col min="7685" max="7738" width="11.42578125" style="661" hidden="1"/>
    <col min="7739" max="7751" width="0" style="661" hidden="1"/>
    <col min="7752" max="7773" width="11.42578125" style="661" hidden="1"/>
    <col min="7774" max="7786" width="0" style="661" hidden="1"/>
    <col min="7787" max="7790" width="11.42578125" style="661" hidden="1"/>
    <col min="7791" max="7803" width="0" style="661" hidden="1"/>
    <col min="7804" max="7857" width="11.42578125" style="661" hidden="1"/>
    <col min="7858" max="7870" width="0" style="661" hidden="1"/>
    <col min="7871" max="7892" width="11.42578125" style="661" hidden="1"/>
    <col min="7893" max="7905" width="0" style="661" hidden="1"/>
    <col min="7906" max="7909" width="11.42578125" style="661" hidden="1"/>
    <col min="7910" max="7922" width="0" style="661" hidden="1"/>
    <col min="7923" max="7976" width="11.42578125" style="661" hidden="1"/>
    <col min="7977" max="7989" width="0" style="661" hidden="1"/>
    <col min="7990" max="7992" width="11.42578125" style="661" hidden="1"/>
    <col min="7993" max="8005" width="0" style="661" hidden="1"/>
    <col min="8006" max="8027" width="11.42578125" style="661" hidden="1"/>
    <col min="8028" max="8040" width="0" style="661" hidden="1"/>
    <col min="8041" max="8044" width="11.42578125" style="661" hidden="1"/>
    <col min="8045" max="8057" width="0" style="661" hidden="1"/>
    <col min="8058" max="8111" width="11.42578125" style="661" hidden="1"/>
    <col min="8112" max="8124" width="0" style="661" hidden="1"/>
    <col min="8125" max="8131" width="11.42578125" style="661" hidden="1"/>
    <col min="8132" max="8144" width="0" style="661" hidden="1"/>
    <col min="8145" max="8148" width="11.42578125" style="661" hidden="1"/>
    <col min="8149" max="8161" width="0" style="661" hidden="1"/>
    <col min="8162" max="8215" width="11.42578125" style="661" hidden="1"/>
    <col min="8216" max="8231" width="0" style="661" hidden="1"/>
    <col min="8232" max="8235" width="11.42578125" style="661" hidden="1"/>
    <col min="8236" max="8248" width="0" style="661" hidden="1"/>
    <col min="8249" max="8302" width="11.42578125" style="661" hidden="1"/>
    <col min="8303" max="8315" width="0" style="661" hidden="1"/>
    <col min="8316" max="8316" width="11.42578125" style="661" hidden="1"/>
    <col min="8317" max="8332" width="0" style="661" hidden="1"/>
    <col min="8333" max="8336" width="11.42578125" style="661" hidden="1"/>
    <col min="8337" max="8349" width="0" style="661" hidden="1"/>
    <col min="8350" max="8403" width="11.42578125" style="661" hidden="1"/>
    <col min="8404" max="8416" width="0" style="661" hidden="1"/>
    <col min="8417" max="8417" width="11.42578125" style="661" hidden="1"/>
    <col min="8418" max="8433" width="0" style="661" hidden="1"/>
    <col min="8434" max="8437" width="11.42578125" style="661" hidden="1"/>
    <col min="8438" max="8450" width="0" style="661" hidden="1"/>
    <col min="8451" max="8504" width="11.42578125" style="661" hidden="1"/>
    <col min="8505" max="8517" width="0" style="661" hidden="1"/>
    <col min="8518" max="8518" width="11.42578125" style="661" hidden="1"/>
    <col min="8519" max="8534" width="0" style="661" hidden="1"/>
    <col min="8535" max="8538" width="11.42578125" style="661" hidden="1"/>
    <col min="8539" max="8551" width="0" style="661" hidden="1"/>
    <col min="8552" max="8605" width="11.42578125" style="661" hidden="1"/>
    <col min="8606" max="8618" width="0" style="661" hidden="1"/>
    <col min="8619" max="8643" width="11.42578125" style="661" hidden="1"/>
    <col min="8644" max="8656" width="0" style="661" hidden="1"/>
    <col min="8657" max="8678" width="11.42578125" style="661" hidden="1"/>
    <col min="8679" max="8691" width="0" style="661" hidden="1"/>
    <col min="8692" max="8695" width="11.42578125" style="661" hidden="1"/>
    <col min="8696" max="8708" width="0" style="661" hidden="1"/>
    <col min="8709" max="8762" width="11.42578125" style="661" hidden="1"/>
    <col min="8763" max="8775" width="0" style="661" hidden="1"/>
    <col min="8776" max="8797" width="11.42578125" style="661" hidden="1"/>
    <col min="8798" max="8810" width="0" style="661" hidden="1"/>
    <col min="8811" max="8814" width="11.42578125" style="661" hidden="1"/>
    <col min="8815" max="8827" width="0" style="661" hidden="1"/>
    <col min="8828" max="8881" width="11.42578125" style="661" hidden="1"/>
    <col min="8882" max="8894" width="0" style="661" hidden="1"/>
    <col min="8895" max="8916" width="11.42578125" style="661" hidden="1"/>
    <col min="8917" max="8929" width="0" style="661" hidden="1"/>
    <col min="8930" max="8933" width="11.42578125" style="661" hidden="1"/>
    <col min="8934" max="8946" width="0" style="661" hidden="1"/>
    <col min="8947" max="9000" width="11.42578125" style="661" hidden="1"/>
    <col min="9001" max="9013" width="0" style="661" hidden="1"/>
    <col min="9014" max="9016" width="11.42578125" style="661" hidden="1"/>
    <col min="9017" max="9029" width="0" style="661" hidden="1"/>
    <col min="9030" max="9051" width="11.42578125" style="661" hidden="1"/>
    <col min="9052" max="9064" width="0" style="661" hidden="1"/>
    <col min="9065" max="9068" width="11.42578125" style="661" hidden="1"/>
    <col min="9069" max="9081" width="0" style="661" hidden="1"/>
    <col min="9082" max="9135" width="11.42578125" style="661" hidden="1"/>
    <col min="9136" max="9148" width="0" style="661" hidden="1"/>
    <col min="9149" max="9155" width="11.42578125" style="661" hidden="1"/>
    <col min="9156" max="9168" width="0" style="661" hidden="1"/>
    <col min="9169" max="9172" width="11.42578125" style="661" hidden="1"/>
    <col min="9173" max="9185" width="0" style="661" hidden="1"/>
    <col min="9186" max="9239" width="11.42578125" style="661" hidden="1"/>
    <col min="9240" max="9255" width="0" style="661" hidden="1"/>
    <col min="9256" max="9259" width="11.42578125" style="661" hidden="1"/>
    <col min="9260" max="9272" width="0" style="661" hidden="1"/>
    <col min="9273" max="9326" width="11.42578125" style="661" hidden="1"/>
    <col min="9327" max="9339" width="0" style="661" hidden="1"/>
    <col min="9340" max="9340" width="11.42578125" style="661" hidden="1"/>
    <col min="9341" max="9356" width="0" style="661" hidden="1"/>
    <col min="9357" max="9360" width="11.42578125" style="661" hidden="1"/>
    <col min="9361" max="9373" width="0" style="661" hidden="1"/>
    <col min="9374" max="9427" width="11.42578125" style="661" hidden="1"/>
    <col min="9428" max="9440" width="0" style="661" hidden="1"/>
    <col min="9441" max="9441" width="11.42578125" style="661" hidden="1"/>
    <col min="9442" max="9457" width="0" style="661" hidden="1"/>
    <col min="9458" max="9461" width="11.42578125" style="661" hidden="1"/>
    <col min="9462" max="9474" width="0" style="661" hidden="1"/>
    <col min="9475" max="9528" width="11.42578125" style="661" hidden="1"/>
    <col min="9529" max="9541" width="0" style="661" hidden="1"/>
    <col min="9542" max="9542" width="11.42578125" style="661" hidden="1"/>
    <col min="9543" max="9558" width="0" style="661" hidden="1"/>
    <col min="9559" max="9562" width="11.42578125" style="661" hidden="1"/>
    <col min="9563" max="9575" width="0" style="661" hidden="1"/>
    <col min="9576" max="9629" width="11.42578125" style="661" hidden="1"/>
    <col min="9630" max="9642" width="0" style="661" hidden="1"/>
    <col min="9643" max="9667" width="11.42578125" style="661" hidden="1"/>
    <col min="9668" max="9680" width="0" style="661" hidden="1"/>
    <col min="9681" max="9702" width="11.42578125" style="661" hidden="1"/>
    <col min="9703" max="9715" width="0" style="661" hidden="1"/>
    <col min="9716" max="9719" width="11.42578125" style="661" hidden="1"/>
    <col min="9720" max="9732" width="0" style="661" hidden="1"/>
    <col min="9733" max="9786" width="11.42578125" style="661" hidden="1"/>
    <col min="9787" max="9799" width="0" style="661" hidden="1"/>
    <col min="9800" max="9821" width="11.42578125" style="661" hidden="1"/>
    <col min="9822" max="9834" width="0" style="661" hidden="1"/>
    <col min="9835" max="9838" width="11.42578125" style="661" hidden="1"/>
    <col min="9839" max="9851" width="0" style="661" hidden="1"/>
    <col min="9852" max="9905" width="11.42578125" style="661" hidden="1"/>
    <col min="9906" max="9918" width="0" style="661" hidden="1"/>
    <col min="9919" max="9940" width="11.42578125" style="661" hidden="1"/>
    <col min="9941" max="9953" width="0" style="661" hidden="1"/>
    <col min="9954" max="9957" width="11.42578125" style="661" hidden="1"/>
    <col min="9958" max="9970" width="0" style="661" hidden="1"/>
    <col min="9971" max="10024" width="11.42578125" style="661" hidden="1"/>
    <col min="10025" max="10037" width="0" style="661" hidden="1"/>
    <col min="10038" max="10040" width="11.42578125" style="661" hidden="1"/>
    <col min="10041" max="10053" width="0" style="661" hidden="1"/>
    <col min="10054" max="10075" width="11.42578125" style="661" hidden="1"/>
    <col min="10076" max="10088" width="0" style="661" hidden="1"/>
    <col min="10089" max="10092" width="11.42578125" style="661" hidden="1"/>
    <col min="10093" max="10105" width="0" style="661" hidden="1"/>
    <col min="10106" max="10159" width="11.42578125" style="661" hidden="1"/>
    <col min="10160" max="10172" width="0" style="661" hidden="1"/>
    <col min="10173" max="10179" width="11.42578125" style="661" hidden="1"/>
    <col min="10180" max="10192" width="0" style="661" hidden="1"/>
    <col min="10193" max="10196" width="11.42578125" style="661" hidden="1"/>
    <col min="10197" max="10209" width="0" style="661" hidden="1"/>
    <col min="10210" max="10263" width="11.42578125" style="661" hidden="1"/>
    <col min="10264" max="10279" width="0" style="661" hidden="1"/>
    <col min="10280" max="10283" width="11.42578125" style="661" hidden="1"/>
    <col min="10284" max="10296" width="0" style="661" hidden="1"/>
    <col min="10297" max="10350" width="11.42578125" style="661" hidden="1"/>
    <col min="10351" max="10363" width="0" style="661" hidden="1"/>
    <col min="10364" max="10364" width="11.42578125" style="661" hidden="1"/>
    <col min="10365" max="10380" width="0" style="661" hidden="1"/>
    <col min="10381" max="10384" width="11.42578125" style="661" hidden="1"/>
    <col min="10385" max="10397" width="0" style="661" hidden="1"/>
    <col min="10398" max="10451" width="11.42578125" style="661" hidden="1"/>
    <col min="10452" max="10464" width="0" style="661" hidden="1"/>
    <col min="10465" max="10465" width="11.42578125" style="661" hidden="1"/>
    <col min="10466" max="10481" width="0" style="661" hidden="1"/>
    <col min="10482" max="10485" width="11.42578125" style="661" hidden="1"/>
    <col min="10486" max="10498" width="0" style="661" hidden="1"/>
    <col min="10499" max="10552" width="11.42578125" style="661" hidden="1"/>
    <col min="10553" max="10565" width="0" style="661" hidden="1"/>
    <col min="10566" max="10566" width="11.42578125" style="661" hidden="1"/>
    <col min="10567" max="10582" width="0" style="661" hidden="1"/>
    <col min="10583" max="10586" width="11.42578125" style="661" hidden="1"/>
    <col min="10587" max="10599" width="0" style="661" hidden="1"/>
    <col min="10600" max="10653" width="11.42578125" style="661" hidden="1"/>
    <col min="10654" max="10666" width="0" style="661" hidden="1"/>
    <col min="10667" max="10691" width="11.42578125" style="661" hidden="1"/>
    <col min="10692" max="10704" width="0" style="661" hidden="1"/>
    <col min="10705" max="10726" width="11.42578125" style="661" hidden="1"/>
    <col min="10727" max="10739" width="0" style="661" hidden="1"/>
    <col min="10740" max="10743" width="11.42578125" style="661" hidden="1"/>
    <col min="10744" max="10756" width="0" style="661" hidden="1"/>
    <col min="10757" max="10810" width="11.42578125" style="661" hidden="1"/>
    <col min="10811" max="10823" width="0" style="661" hidden="1"/>
    <col min="10824" max="10845" width="11.42578125" style="661" hidden="1"/>
    <col min="10846" max="10858" width="0" style="661" hidden="1"/>
    <col min="10859" max="10862" width="11.42578125" style="661" hidden="1"/>
    <col min="10863" max="10875" width="0" style="661" hidden="1"/>
    <col min="10876" max="10929" width="11.42578125" style="661" hidden="1"/>
    <col min="10930" max="10942" width="0" style="661" hidden="1"/>
    <col min="10943" max="10964" width="11.42578125" style="661" hidden="1"/>
    <col min="10965" max="10977" width="0" style="661" hidden="1"/>
    <col min="10978" max="10981" width="11.42578125" style="661" hidden="1"/>
    <col min="10982" max="10994" width="0" style="661" hidden="1"/>
    <col min="10995" max="11048" width="11.42578125" style="661" hidden="1"/>
    <col min="11049" max="11061" width="0" style="661" hidden="1"/>
    <col min="11062" max="11064" width="11.42578125" style="661" hidden="1"/>
    <col min="11065" max="11077" width="0" style="661" hidden="1"/>
    <col min="11078" max="11099" width="11.42578125" style="661" hidden="1"/>
    <col min="11100" max="11112" width="0" style="661" hidden="1"/>
    <col min="11113" max="11116" width="11.42578125" style="661" hidden="1"/>
    <col min="11117" max="11129" width="0" style="661" hidden="1"/>
    <col min="11130" max="11183" width="11.42578125" style="661" hidden="1"/>
    <col min="11184" max="11196" width="0" style="661" hidden="1"/>
    <col min="11197" max="11203" width="11.42578125" style="661" hidden="1"/>
    <col min="11204" max="11216" width="0" style="661" hidden="1"/>
    <col min="11217" max="11220" width="11.42578125" style="661" hidden="1"/>
    <col min="11221" max="11233" width="0" style="661" hidden="1"/>
    <col min="11234" max="11287" width="11.42578125" style="661" hidden="1"/>
    <col min="11288" max="11303" width="0" style="661" hidden="1"/>
    <col min="11304" max="11307" width="11.42578125" style="661" hidden="1"/>
    <col min="11308" max="11320" width="0" style="661" hidden="1"/>
    <col min="11321" max="11374" width="11.42578125" style="661" hidden="1"/>
    <col min="11375" max="11387" width="0" style="661" hidden="1"/>
    <col min="11388" max="11388" width="11.42578125" style="661" hidden="1"/>
    <col min="11389" max="11404" width="0" style="661" hidden="1"/>
    <col min="11405" max="11408" width="11.42578125" style="661" hidden="1"/>
    <col min="11409" max="11421" width="0" style="661" hidden="1"/>
    <col min="11422" max="11475" width="11.42578125" style="661" hidden="1"/>
    <col min="11476" max="11488" width="0" style="661" hidden="1"/>
    <col min="11489" max="11489" width="11.42578125" style="661" hidden="1"/>
    <col min="11490" max="11505" width="0" style="661" hidden="1"/>
    <col min="11506" max="11509" width="11.42578125" style="661" hidden="1"/>
    <col min="11510" max="11522" width="0" style="661" hidden="1"/>
    <col min="11523" max="11576" width="11.42578125" style="661" hidden="1"/>
    <col min="11577" max="11589" width="0" style="661" hidden="1"/>
    <col min="11590" max="11590" width="11.42578125" style="661" hidden="1"/>
    <col min="11591" max="11606" width="0" style="661" hidden="1"/>
    <col min="11607" max="11610" width="11.42578125" style="661" hidden="1"/>
    <col min="11611" max="11623" width="0" style="661" hidden="1"/>
    <col min="11624" max="11677" width="11.42578125" style="661" hidden="1"/>
    <col min="11678" max="11690" width="0" style="661" hidden="1"/>
    <col min="11691" max="11715" width="11.42578125" style="661" hidden="1"/>
    <col min="11716" max="11728" width="0" style="661" hidden="1"/>
    <col min="11729" max="11750" width="11.42578125" style="661" hidden="1"/>
    <col min="11751" max="11763" width="0" style="661" hidden="1"/>
    <col min="11764" max="11767" width="11.42578125" style="661" hidden="1"/>
    <col min="11768" max="11780" width="0" style="661" hidden="1"/>
    <col min="11781" max="11834" width="11.42578125" style="661" hidden="1"/>
    <col min="11835" max="11847" width="0" style="661" hidden="1"/>
    <col min="11848" max="11869" width="11.42578125" style="661" hidden="1"/>
    <col min="11870" max="11882" width="0" style="661" hidden="1"/>
    <col min="11883" max="11886" width="11.42578125" style="661" hidden="1"/>
    <col min="11887" max="11899" width="0" style="661" hidden="1"/>
    <col min="11900" max="11953" width="11.42578125" style="661" hidden="1"/>
    <col min="11954" max="11966" width="0" style="661" hidden="1"/>
    <col min="11967" max="11988" width="11.42578125" style="661" hidden="1"/>
    <col min="11989" max="12001" width="0" style="661" hidden="1"/>
    <col min="12002" max="12005" width="11.42578125" style="661" hidden="1"/>
    <col min="12006" max="12018" width="0" style="661" hidden="1"/>
    <col min="12019" max="12072" width="11.42578125" style="661" hidden="1"/>
    <col min="12073" max="12085" width="0" style="661" hidden="1"/>
    <col min="12086" max="12088" width="11.42578125" style="661" hidden="1"/>
    <col min="12089" max="12101" width="0" style="661" hidden="1"/>
    <col min="12102" max="12123" width="11.42578125" style="661" hidden="1"/>
    <col min="12124" max="12136" width="0" style="661" hidden="1"/>
    <col min="12137" max="12140" width="11.42578125" style="661" hidden="1"/>
    <col min="12141" max="12153" width="0" style="661" hidden="1"/>
    <col min="12154" max="12207" width="11.42578125" style="661" hidden="1"/>
    <col min="12208" max="12220" width="0" style="661" hidden="1"/>
    <col min="12221" max="12227" width="11.42578125" style="661" hidden="1"/>
    <col min="12228" max="12240" width="0" style="661" hidden="1"/>
    <col min="12241" max="12244" width="11.42578125" style="661" hidden="1"/>
    <col min="12245" max="12257" width="0" style="661" hidden="1"/>
    <col min="12258" max="12311" width="11.42578125" style="661" hidden="1"/>
    <col min="12312" max="12327" width="0" style="661" hidden="1"/>
    <col min="12328" max="12331" width="11.42578125" style="661" hidden="1"/>
    <col min="12332" max="12344" width="0" style="661" hidden="1"/>
    <col min="12345" max="12398" width="11.42578125" style="661" hidden="1"/>
    <col min="12399" max="12411" width="0" style="661" hidden="1"/>
    <col min="12412" max="12412" width="11.42578125" style="661" hidden="1"/>
    <col min="12413" max="12428" width="0" style="661" hidden="1"/>
    <col min="12429" max="12432" width="11.42578125" style="661" hidden="1"/>
    <col min="12433" max="12445" width="0" style="661" hidden="1"/>
    <col min="12446" max="12499" width="11.42578125" style="661" hidden="1"/>
    <col min="12500" max="12512" width="0" style="661" hidden="1"/>
    <col min="12513" max="12513" width="11.42578125" style="661" hidden="1"/>
    <col min="12514" max="12529" width="0" style="661" hidden="1"/>
    <col min="12530" max="12533" width="11.42578125" style="661" hidden="1"/>
    <col min="12534" max="12546" width="0" style="661" hidden="1"/>
    <col min="12547" max="12600" width="11.42578125" style="661" hidden="1"/>
    <col min="12601" max="12613" width="0" style="661" hidden="1"/>
    <col min="12614" max="12614" width="11.42578125" style="661" hidden="1"/>
    <col min="12615" max="12630" width="0" style="661" hidden="1"/>
    <col min="12631" max="12634" width="11.42578125" style="661" hidden="1"/>
    <col min="12635" max="12647" width="0" style="661" hidden="1"/>
    <col min="12648" max="12701" width="11.42578125" style="661" hidden="1"/>
    <col min="12702" max="12714" width="0" style="661" hidden="1"/>
    <col min="12715" max="12739" width="11.42578125" style="661" hidden="1"/>
    <col min="12740" max="12752" width="0" style="661" hidden="1"/>
    <col min="12753" max="12774" width="11.42578125" style="661" hidden="1"/>
    <col min="12775" max="12787" width="0" style="661" hidden="1"/>
    <col min="12788" max="12791" width="11.42578125" style="661" hidden="1"/>
    <col min="12792" max="12804" width="0" style="661" hidden="1"/>
    <col min="12805" max="12858" width="11.42578125" style="661" hidden="1"/>
    <col min="12859" max="12871" width="0" style="661" hidden="1"/>
    <col min="12872" max="12893" width="11.42578125" style="661" hidden="1"/>
    <col min="12894" max="12906" width="0" style="661" hidden="1"/>
    <col min="12907" max="12910" width="11.42578125" style="661" hidden="1"/>
    <col min="12911" max="12923" width="0" style="661" hidden="1"/>
    <col min="12924" max="12977" width="11.42578125" style="661" hidden="1"/>
    <col min="12978" max="12990" width="0" style="661" hidden="1"/>
    <col min="12991" max="13012" width="11.42578125" style="661" hidden="1"/>
    <col min="13013" max="13025" width="0" style="661" hidden="1"/>
    <col min="13026" max="13029" width="11.42578125" style="661" hidden="1"/>
    <col min="13030" max="13042" width="0" style="661" hidden="1"/>
    <col min="13043" max="13096" width="11.42578125" style="661" hidden="1"/>
    <col min="13097" max="13109" width="0" style="661" hidden="1"/>
    <col min="13110" max="13112" width="11.42578125" style="661" hidden="1"/>
    <col min="13113" max="13125" width="0" style="661" hidden="1"/>
    <col min="13126" max="13147" width="11.42578125" style="661" hidden="1"/>
    <col min="13148" max="13160" width="0" style="661" hidden="1"/>
    <col min="13161" max="13164" width="11.42578125" style="661" hidden="1"/>
    <col min="13165" max="13177" width="0" style="661" hidden="1"/>
    <col min="13178" max="13231" width="11.42578125" style="661" hidden="1"/>
    <col min="13232" max="13244" width="0" style="661" hidden="1"/>
    <col min="13245" max="13251" width="11.42578125" style="661" hidden="1"/>
    <col min="13252" max="13264" width="0" style="661" hidden="1"/>
    <col min="13265" max="13268" width="11.42578125" style="661" hidden="1"/>
    <col min="13269" max="13281" width="0" style="661" hidden="1"/>
    <col min="13282" max="13335" width="11.42578125" style="661" hidden="1"/>
    <col min="13336" max="13351" width="0" style="661" hidden="1"/>
    <col min="13352" max="13355" width="11.42578125" style="661" hidden="1"/>
    <col min="13356" max="13368" width="0" style="661" hidden="1"/>
    <col min="13369" max="13422" width="11.42578125" style="661" hidden="1"/>
    <col min="13423" max="13435" width="0" style="661" hidden="1"/>
    <col min="13436" max="13436" width="11.42578125" style="661" hidden="1"/>
    <col min="13437" max="13452" width="0" style="661" hidden="1"/>
    <col min="13453" max="13456" width="11.42578125" style="661" hidden="1"/>
    <col min="13457" max="13469" width="0" style="661" hidden="1"/>
    <col min="13470" max="13523" width="11.42578125" style="661" hidden="1"/>
    <col min="13524" max="13536" width="0" style="661" hidden="1"/>
    <col min="13537" max="13537" width="11.42578125" style="661" hidden="1"/>
    <col min="13538" max="13553" width="0" style="661" hidden="1"/>
    <col min="13554" max="13557" width="11.42578125" style="661" hidden="1"/>
    <col min="13558" max="13570" width="0" style="661" hidden="1"/>
    <col min="13571" max="13624" width="11.42578125" style="661" hidden="1"/>
    <col min="13625" max="13637" width="0" style="661" hidden="1"/>
    <col min="13638" max="13638" width="11.42578125" style="661" hidden="1"/>
    <col min="13639" max="13654" width="0" style="661" hidden="1"/>
    <col min="13655" max="13658" width="11.42578125" style="661" hidden="1"/>
    <col min="13659" max="13671" width="0" style="661" hidden="1"/>
    <col min="13672" max="13725" width="11.42578125" style="661" hidden="1"/>
    <col min="13726" max="13738" width="0" style="661" hidden="1"/>
    <col min="13739" max="13763" width="11.42578125" style="661" hidden="1"/>
    <col min="13764" max="13776" width="0" style="661" hidden="1"/>
    <col min="13777" max="13798" width="11.42578125" style="661" hidden="1"/>
    <col min="13799" max="13811" width="0" style="661" hidden="1"/>
    <col min="13812" max="13815" width="11.42578125" style="661" hidden="1"/>
    <col min="13816" max="13828" width="0" style="661" hidden="1"/>
    <col min="13829" max="13882" width="11.42578125" style="661" hidden="1"/>
    <col min="13883" max="13895" width="0" style="661" hidden="1"/>
    <col min="13896" max="13917" width="11.42578125" style="661" hidden="1"/>
    <col min="13918" max="13930" width="0" style="661" hidden="1"/>
    <col min="13931" max="13934" width="11.42578125" style="661" hidden="1"/>
    <col min="13935" max="13947" width="0" style="661" hidden="1"/>
    <col min="13948" max="14001" width="11.42578125" style="661" hidden="1"/>
    <col min="14002" max="14014" width="0" style="661" hidden="1"/>
    <col min="14015" max="14036" width="11.42578125" style="661" hidden="1"/>
    <col min="14037" max="14049" width="0" style="661" hidden="1"/>
    <col min="14050" max="14053" width="11.42578125" style="661" hidden="1"/>
    <col min="14054" max="14066" width="0" style="661" hidden="1"/>
    <col min="14067" max="14120" width="11.42578125" style="661" hidden="1"/>
    <col min="14121" max="14133" width="0" style="661" hidden="1"/>
    <col min="14134" max="14136" width="11.42578125" style="661" hidden="1"/>
    <col min="14137" max="14149" width="0" style="661" hidden="1"/>
    <col min="14150" max="14171" width="11.42578125" style="661" hidden="1"/>
    <col min="14172" max="14184" width="0" style="661" hidden="1"/>
    <col min="14185" max="14188" width="11.42578125" style="661" hidden="1"/>
    <col min="14189" max="14201" width="0" style="661" hidden="1"/>
    <col min="14202" max="14255" width="11.42578125" style="661" hidden="1"/>
    <col min="14256" max="14268" width="0" style="661" hidden="1"/>
    <col min="14269" max="14275" width="11.42578125" style="661" hidden="1"/>
    <col min="14276" max="14288" width="0" style="661" hidden="1"/>
    <col min="14289" max="14292" width="11.42578125" style="661" hidden="1"/>
    <col min="14293" max="14305" width="0" style="661" hidden="1"/>
    <col min="14306" max="14359" width="11.42578125" style="661" hidden="1"/>
    <col min="14360" max="14375" width="0" style="661" hidden="1"/>
    <col min="14376" max="14379" width="11.42578125" style="661" hidden="1"/>
    <col min="14380" max="14392" width="0" style="661" hidden="1"/>
    <col min="14393" max="14446" width="11.42578125" style="661" hidden="1"/>
    <col min="14447" max="14459" width="0" style="661" hidden="1"/>
    <col min="14460" max="14460" width="11.42578125" style="661" hidden="1"/>
    <col min="14461" max="14476" width="0" style="661" hidden="1"/>
    <col min="14477" max="14480" width="11.42578125" style="661" hidden="1"/>
    <col min="14481" max="14493" width="0" style="661" hidden="1"/>
    <col min="14494" max="14547" width="11.42578125" style="661" hidden="1"/>
    <col min="14548" max="14560" width="0" style="661" hidden="1"/>
    <col min="14561" max="14561" width="11.42578125" style="661" hidden="1"/>
    <col min="14562" max="14577" width="0" style="661" hidden="1"/>
    <col min="14578" max="14581" width="11.42578125" style="661" hidden="1"/>
    <col min="14582" max="14594" width="0" style="661" hidden="1"/>
    <col min="14595" max="14648" width="11.42578125" style="661" hidden="1"/>
    <col min="14649" max="14661" width="0" style="661" hidden="1"/>
    <col min="14662" max="14662" width="11.42578125" style="661" hidden="1"/>
    <col min="14663" max="14678" width="0" style="661" hidden="1"/>
    <col min="14679" max="14682" width="11.42578125" style="661" hidden="1"/>
    <col min="14683" max="14695" width="0" style="661" hidden="1"/>
    <col min="14696" max="14749" width="11.42578125" style="661" hidden="1"/>
    <col min="14750" max="14762" width="0" style="661" hidden="1"/>
    <col min="14763" max="14787" width="11.42578125" style="661" hidden="1"/>
    <col min="14788" max="14800" width="0" style="661" hidden="1"/>
    <col min="14801" max="14822" width="11.42578125" style="661" hidden="1"/>
    <col min="14823" max="14835" width="0" style="661" hidden="1"/>
    <col min="14836" max="14839" width="11.42578125" style="661" hidden="1"/>
    <col min="14840" max="14852" width="0" style="661" hidden="1"/>
    <col min="14853" max="14906" width="11.42578125" style="661" hidden="1"/>
    <col min="14907" max="14919" width="0" style="661" hidden="1"/>
    <col min="14920" max="14941" width="11.42578125" style="661" hidden="1"/>
    <col min="14942" max="14954" width="0" style="661" hidden="1"/>
    <col min="14955" max="14958" width="11.42578125" style="661" hidden="1"/>
    <col min="14959" max="14971" width="0" style="661" hidden="1"/>
    <col min="14972" max="15025" width="11.42578125" style="661" hidden="1"/>
    <col min="15026" max="15038" width="0" style="661" hidden="1"/>
    <col min="15039" max="15060" width="11.42578125" style="661" hidden="1"/>
    <col min="15061" max="15073" width="0" style="661" hidden="1"/>
    <col min="15074" max="15077" width="11.42578125" style="661" hidden="1"/>
    <col min="15078" max="15090" width="0" style="661" hidden="1"/>
    <col min="15091" max="15144" width="11.42578125" style="661" hidden="1"/>
    <col min="15145" max="15157" width="0" style="661" hidden="1"/>
    <col min="15158" max="15160" width="11.42578125" style="661" hidden="1"/>
    <col min="15161" max="15173" width="0" style="661" hidden="1"/>
    <col min="15174" max="15195" width="11.42578125" style="661" hidden="1"/>
    <col min="15196" max="15208" width="0" style="661" hidden="1"/>
    <col min="15209" max="15212" width="11.42578125" style="661" hidden="1"/>
    <col min="15213" max="15225" width="0" style="661" hidden="1"/>
    <col min="15226" max="15279" width="11.42578125" style="661" hidden="1"/>
    <col min="15280" max="15292" width="0" style="661" hidden="1"/>
    <col min="15293" max="15299" width="11.42578125" style="661" hidden="1"/>
    <col min="15300" max="15312" width="0" style="661" hidden="1"/>
    <col min="15313" max="15316" width="11.42578125" style="661" hidden="1"/>
    <col min="15317" max="15329" width="0" style="661" hidden="1"/>
    <col min="15330" max="15383" width="11.42578125" style="661" hidden="1"/>
    <col min="15384" max="15399" width="0" style="661" hidden="1"/>
    <col min="15400" max="15403" width="11.42578125" style="661" hidden="1"/>
    <col min="15404" max="15416" width="0" style="661" hidden="1"/>
    <col min="15417" max="15470" width="11.42578125" style="661" hidden="1"/>
    <col min="15471" max="15483" width="0" style="661" hidden="1"/>
    <col min="15484" max="15484" width="11.42578125" style="661" hidden="1"/>
    <col min="15485" max="15500" width="0" style="661" hidden="1"/>
    <col min="15501" max="15504" width="11.42578125" style="661" hidden="1"/>
    <col min="15505" max="15517" width="0" style="661" hidden="1"/>
    <col min="15518" max="15571" width="11.42578125" style="661" hidden="1"/>
    <col min="15572" max="15584" width="0" style="661" hidden="1"/>
    <col min="15585" max="15585" width="11.42578125" style="661" hidden="1"/>
    <col min="15586" max="15601" width="0" style="661" hidden="1"/>
    <col min="15602" max="15605" width="11.42578125" style="661" hidden="1"/>
    <col min="15606" max="15618" width="0" style="661" hidden="1"/>
    <col min="15619" max="15672" width="11.42578125" style="661" hidden="1"/>
    <col min="15673" max="15685" width="0" style="661" hidden="1"/>
    <col min="15686" max="15686" width="11.42578125" style="661" hidden="1"/>
    <col min="15687" max="15702" width="0" style="661" hidden="1"/>
    <col min="15703" max="15706" width="11.42578125" style="661" hidden="1"/>
    <col min="15707" max="15719" width="0" style="661" hidden="1"/>
    <col min="15720" max="15773" width="11.42578125" style="661" hidden="1"/>
    <col min="15774" max="15793" width="0" style="661" hidden="1"/>
    <col min="15794" max="15797" width="11.42578125" style="661" hidden="1"/>
    <col min="15798" max="15810" width="0" style="661" hidden="1"/>
    <col min="15811" max="15864" width="11.42578125" style="661" hidden="1"/>
    <col min="15865" max="15877" width="0" style="661" hidden="1"/>
    <col min="15878" max="15878" width="11.42578125" style="661" hidden="1"/>
    <col min="15879" max="15891" width="0" style="661" hidden="1"/>
    <col min="15892" max="15922" width="11.42578125" style="661" hidden="1"/>
    <col min="15923" max="15935" width="0" style="661" hidden="1"/>
    <col min="15936" max="15936" width="11.42578125" style="661" hidden="1"/>
    <col min="15937" max="15952" width="0" style="661" hidden="1"/>
    <col min="15953" max="15956" width="11.42578125" style="661" hidden="1"/>
    <col min="15957" max="15969" width="0" style="661" hidden="1"/>
    <col min="15970" max="16023" width="11.42578125" style="661" hidden="1"/>
    <col min="16024" max="16043" width="0" style="661" hidden="1"/>
    <col min="16044" max="16047" width="11.42578125" style="661" hidden="1"/>
    <col min="16048" max="16060" width="0" style="661" hidden="1"/>
    <col min="16061" max="16114" width="11.42578125" style="661" hidden="1"/>
    <col min="16115" max="16127" width="0" style="661" hidden="1"/>
    <col min="16128" max="16128" width="11.42578125" style="661" hidden="1"/>
    <col min="16129" max="16141" width="0" style="661" hidden="1"/>
    <col min="16142" max="16384" width="11.42578125" style="661" hidden="1"/>
  </cols>
  <sheetData>
    <row r="1" spans="2:13" s="262" customFormat="1" ht="12">
      <c r="B1" s="263"/>
      <c r="C1" s="264"/>
      <c r="D1" s="462"/>
      <c r="E1" s="462"/>
      <c r="F1" s="462"/>
      <c r="G1" s="462"/>
      <c r="H1" s="462"/>
      <c r="I1" s="462"/>
      <c r="J1" s="462"/>
      <c r="K1" s="264"/>
      <c r="L1" s="264"/>
      <c r="M1" s="261"/>
    </row>
    <row r="2" spans="2:13" s="262" customFormat="1" ht="26.25">
      <c r="B2" s="463" t="s">
        <v>1</v>
      </c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261"/>
    </row>
    <row r="3" spans="2:13" s="262" customFormat="1" ht="18">
      <c r="B3" s="464" t="s">
        <v>341</v>
      </c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261"/>
    </row>
    <row r="4" spans="2:13" s="262" customFormat="1" ht="18">
      <c r="B4" s="465" t="s">
        <v>2</v>
      </c>
      <c r="C4" s="465"/>
      <c r="D4" s="465"/>
      <c r="E4" s="465"/>
      <c r="F4" s="465"/>
      <c r="G4" s="465"/>
      <c r="H4" s="465"/>
      <c r="I4" s="465"/>
      <c r="J4" s="465"/>
      <c r="K4" s="465"/>
      <c r="L4" s="465"/>
      <c r="M4" s="261"/>
    </row>
    <row r="5" spans="2:13" s="262" customFormat="1" ht="15.75">
      <c r="B5" s="2"/>
      <c r="C5" s="265" t="s">
        <v>3</v>
      </c>
      <c r="D5" s="466" t="s">
        <v>344</v>
      </c>
      <c r="E5" s="466"/>
      <c r="F5" s="466"/>
      <c r="G5" s="466"/>
      <c r="H5" s="466"/>
      <c r="I5" s="466"/>
      <c r="J5" s="466"/>
      <c r="K5" s="466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53"/>
      <c r="C8" s="455" t="s">
        <v>5</v>
      </c>
      <c r="D8" s="455"/>
      <c r="E8" s="267" t="s">
        <v>6</v>
      </c>
      <c r="F8" s="267"/>
      <c r="G8" s="457"/>
      <c r="H8" s="455" t="s">
        <v>5</v>
      </c>
      <c r="I8" s="455"/>
      <c r="J8" s="267" t="s">
        <v>6</v>
      </c>
      <c r="K8" s="267"/>
      <c r="L8" s="268"/>
      <c r="M8" s="269"/>
    </row>
    <row r="9" spans="2:13" s="270" customFormat="1" ht="12.75">
      <c r="B9" s="454"/>
      <c r="C9" s="456"/>
      <c r="D9" s="456"/>
      <c r="E9" s="271">
        <v>2020</v>
      </c>
      <c r="F9" s="271">
        <v>2019</v>
      </c>
      <c r="G9" s="458"/>
      <c r="H9" s="456"/>
      <c r="I9" s="456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59" t="s">
        <v>7</v>
      </c>
      <c r="D11" s="459"/>
      <c r="E11" s="275"/>
      <c r="F11" s="198"/>
      <c r="G11" s="276"/>
      <c r="H11" s="459" t="s">
        <v>8</v>
      </c>
      <c r="I11" s="459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60" t="s">
        <v>9</v>
      </c>
      <c r="D13" s="460"/>
      <c r="E13" s="279"/>
      <c r="F13" s="279"/>
      <c r="G13" s="276"/>
      <c r="H13" s="460" t="s">
        <v>10</v>
      </c>
      <c r="I13" s="460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61" t="s">
        <v>11</v>
      </c>
      <c r="D15" s="461"/>
      <c r="E15" s="283">
        <v>96612228.670000002</v>
      </c>
      <c r="F15" s="283">
        <v>40201654.539999999</v>
      </c>
      <c r="G15" s="276"/>
      <c r="H15" s="461" t="s">
        <v>12</v>
      </c>
      <c r="I15" s="461"/>
      <c r="J15" s="283">
        <v>27367918.309999999</v>
      </c>
      <c r="K15" s="283">
        <v>33034741.75</v>
      </c>
      <c r="L15" s="273"/>
      <c r="M15" s="261"/>
    </row>
    <row r="16" spans="2:13" s="262" customFormat="1" ht="12.75">
      <c r="B16" s="274"/>
      <c r="C16" s="461" t="s">
        <v>13</v>
      </c>
      <c r="D16" s="461"/>
      <c r="E16" s="283">
        <v>1377749.23</v>
      </c>
      <c r="F16" s="283">
        <v>782550.52</v>
      </c>
      <c r="G16" s="276"/>
      <c r="H16" s="461" t="s">
        <v>14</v>
      </c>
      <c r="I16" s="461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61" t="s">
        <v>15</v>
      </c>
      <c r="D17" s="461"/>
      <c r="E17" s="283">
        <v>69385.67</v>
      </c>
      <c r="F17" s="283">
        <v>27544.53</v>
      </c>
      <c r="G17" s="276"/>
      <c r="H17" s="461" t="s">
        <v>16</v>
      </c>
      <c r="I17" s="461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61" t="s">
        <v>17</v>
      </c>
      <c r="D18" s="461"/>
      <c r="E18" s="283">
        <v>0</v>
      </c>
      <c r="F18" s="283">
        <v>0</v>
      </c>
      <c r="G18" s="276"/>
      <c r="H18" s="461" t="s">
        <v>18</v>
      </c>
      <c r="I18" s="461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61" t="s">
        <v>19</v>
      </c>
      <c r="D19" s="461"/>
      <c r="E19" s="283">
        <v>1038897.79</v>
      </c>
      <c r="F19" s="283">
        <v>926044.35</v>
      </c>
      <c r="G19" s="276"/>
      <c r="H19" s="461" t="s">
        <v>20</v>
      </c>
      <c r="I19" s="461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61" t="s">
        <v>21</v>
      </c>
      <c r="D20" s="461"/>
      <c r="E20" s="283">
        <v>0</v>
      </c>
      <c r="F20" s="283">
        <v>0</v>
      </c>
      <c r="G20" s="276"/>
      <c r="H20" s="461" t="s">
        <v>22</v>
      </c>
      <c r="I20" s="461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61" t="s">
        <v>23</v>
      </c>
      <c r="D21" s="461"/>
      <c r="E21" s="284">
        <v>23294</v>
      </c>
      <c r="F21" s="283">
        <v>23294</v>
      </c>
      <c r="G21" s="276"/>
      <c r="H21" s="461" t="s">
        <v>24</v>
      </c>
      <c r="I21" s="461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61" t="s">
        <v>25</v>
      </c>
      <c r="I22" s="461"/>
      <c r="J22" s="283">
        <v>134682.04999999999</v>
      </c>
      <c r="K22" s="283">
        <v>134400.25</v>
      </c>
      <c r="L22" s="273"/>
      <c r="M22" s="261"/>
    </row>
    <row r="23" spans="2:13" s="262" customFormat="1" ht="14.25">
      <c r="B23" s="288"/>
      <c r="C23" s="460" t="s">
        <v>26</v>
      </c>
      <c r="D23" s="460"/>
      <c r="E23" s="280">
        <f>SUM(E15:E22)</f>
        <v>99121555.360000014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60" t="s">
        <v>27</v>
      </c>
      <c r="I24" s="460"/>
      <c r="J24" s="280">
        <f>SUM(J15:J23)</f>
        <v>27502600.359999999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60" t="s">
        <v>28</v>
      </c>
      <c r="D26" s="460"/>
      <c r="E26" s="447"/>
      <c r="F26" s="279"/>
      <c r="G26" s="276"/>
      <c r="H26" s="460" t="s">
        <v>29</v>
      </c>
      <c r="I26" s="460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61" t="s">
        <v>30</v>
      </c>
      <c r="D28" s="461"/>
      <c r="E28" s="283">
        <v>0</v>
      </c>
      <c r="F28" s="283">
        <v>0</v>
      </c>
      <c r="G28" s="276"/>
      <c r="H28" s="461" t="s">
        <v>31</v>
      </c>
      <c r="I28" s="461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61" t="s">
        <v>32</v>
      </c>
      <c r="D29" s="461"/>
      <c r="E29" s="283">
        <v>0</v>
      </c>
      <c r="F29" s="283">
        <v>0</v>
      </c>
      <c r="G29" s="276"/>
      <c r="H29" s="461" t="s">
        <v>33</v>
      </c>
      <c r="I29" s="461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61" t="s">
        <v>34</v>
      </c>
      <c r="D30" s="461"/>
      <c r="E30" s="283">
        <v>87177084.319999993</v>
      </c>
      <c r="F30" s="283">
        <v>87177084.319999993</v>
      </c>
      <c r="G30" s="276"/>
      <c r="H30" s="461" t="s">
        <v>35</v>
      </c>
      <c r="I30" s="461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61" t="s">
        <v>36</v>
      </c>
      <c r="D31" s="461"/>
      <c r="E31" s="283">
        <v>23893961.16</v>
      </c>
      <c r="F31" s="283">
        <v>23849997.16</v>
      </c>
      <c r="G31" s="276"/>
      <c r="H31" s="461" t="s">
        <v>37</v>
      </c>
      <c r="I31" s="461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61" t="s">
        <v>38</v>
      </c>
      <c r="D32" s="461"/>
      <c r="E32" s="283">
        <v>677440</v>
      </c>
      <c r="F32" s="283">
        <v>677440</v>
      </c>
      <c r="G32" s="276"/>
      <c r="H32" s="461" t="s">
        <v>39</v>
      </c>
      <c r="I32" s="461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61" t="s">
        <v>40</v>
      </c>
      <c r="D33" s="461"/>
      <c r="E33" s="283">
        <v>-12691459.43</v>
      </c>
      <c r="F33" s="283">
        <v>-12691459.43</v>
      </c>
      <c r="G33" s="276"/>
      <c r="H33" s="461" t="s">
        <v>41</v>
      </c>
      <c r="I33" s="461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61" t="s">
        <v>42</v>
      </c>
      <c r="D34" s="461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61" t="s">
        <v>43</v>
      </c>
      <c r="D35" s="461"/>
      <c r="E35" s="283">
        <v>0</v>
      </c>
      <c r="F35" s="283">
        <v>0</v>
      </c>
      <c r="G35" s="276"/>
      <c r="H35" s="460" t="s">
        <v>44</v>
      </c>
      <c r="I35" s="460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61" t="s">
        <v>45</v>
      </c>
      <c r="D36" s="461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60" t="s">
        <v>46</v>
      </c>
      <c r="I37" s="460"/>
      <c r="J37" s="280">
        <f>J24+J35</f>
        <v>27502600.359999999</v>
      </c>
      <c r="K37" s="280">
        <f>K24+K35</f>
        <v>33169142</v>
      </c>
      <c r="L37" s="273"/>
      <c r="M37" s="261"/>
    </row>
    <row r="38" spans="2:13" s="262" customFormat="1" ht="14.25">
      <c r="B38" s="288"/>
      <c r="C38" s="460" t="s">
        <v>47</v>
      </c>
      <c r="D38" s="460"/>
      <c r="E38" s="280">
        <f>SUM(E28:E37)</f>
        <v>99057026.049999982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67" t="s">
        <v>48</v>
      </c>
      <c r="I39" s="467"/>
      <c r="J39" s="287"/>
      <c r="K39" s="287"/>
      <c r="L39" s="273"/>
      <c r="M39" s="261"/>
    </row>
    <row r="40" spans="2:13" s="262" customFormat="1" ht="14.25">
      <c r="B40" s="274"/>
      <c r="C40" s="460" t="s">
        <v>49</v>
      </c>
      <c r="D40" s="460"/>
      <c r="E40" s="280">
        <f>E23+E38</f>
        <v>198178581.41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60" t="s">
        <v>50</v>
      </c>
      <c r="I41" s="460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61" t="s">
        <v>51</v>
      </c>
      <c r="I43" s="461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61" t="s">
        <v>52</v>
      </c>
      <c r="I44" s="461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61" t="s">
        <v>53</v>
      </c>
      <c r="I45" s="461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60" t="s">
        <v>54</v>
      </c>
      <c r="I47" s="460"/>
      <c r="J47" s="280">
        <f>SUM(J49:J53)</f>
        <v>93430201.650000006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3" s="262" customFormat="1" ht="12.75">
      <c r="B49" s="274"/>
      <c r="C49" s="285"/>
      <c r="D49" s="197"/>
      <c r="E49" s="197"/>
      <c r="F49" s="287"/>
      <c r="G49" s="276"/>
      <c r="H49" s="461" t="s">
        <v>55</v>
      </c>
      <c r="I49" s="461"/>
      <c r="J49" s="283">
        <f>EDOACT!$J$53</f>
        <v>62870973.060000002</v>
      </c>
      <c r="K49" s="283">
        <v>39048093.73999995</v>
      </c>
      <c r="L49" s="273"/>
      <c r="M49" s="261"/>
    </row>
    <row r="50" spans="2:13" s="262" customFormat="1" ht="12.75">
      <c r="B50" s="274"/>
      <c r="C50" s="285"/>
      <c r="D50" s="197"/>
      <c r="E50" s="197"/>
      <c r="F50" s="287"/>
      <c r="G50" s="276"/>
      <c r="H50" s="461" t="s">
        <v>56</v>
      </c>
      <c r="I50" s="461"/>
      <c r="J50" s="283">
        <v>42837307.140000001</v>
      </c>
      <c r="K50" s="283">
        <v>3789213.4</v>
      </c>
      <c r="L50" s="273"/>
      <c r="M50" s="261"/>
    </row>
    <row r="51" spans="2:13" s="262" customFormat="1" ht="12.75">
      <c r="B51" s="274"/>
      <c r="C51" s="285"/>
      <c r="D51" s="197"/>
      <c r="E51" s="197"/>
      <c r="F51" s="287"/>
      <c r="G51" s="276"/>
      <c r="H51" s="461" t="s">
        <v>57</v>
      </c>
      <c r="I51" s="461"/>
      <c r="J51" s="283">
        <v>1459138</v>
      </c>
      <c r="K51" s="283">
        <v>1459138</v>
      </c>
      <c r="L51" s="273"/>
      <c r="M51" s="261"/>
    </row>
    <row r="52" spans="2:13" s="262" customFormat="1" ht="12.75">
      <c r="B52" s="274"/>
      <c r="C52" s="285"/>
      <c r="D52" s="285"/>
      <c r="E52" s="287"/>
      <c r="F52" s="287"/>
      <c r="G52" s="276"/>
      <c r="H52" s="461" t="s">
        <v>58</v>
      </c>
      <c r="I52" s="461"/>
      <c r="J52" s="283">
        <v>0</v>
      </c>
      <c r="K52" s="283">
        <v>0</v>
      </c>
      <c r="L52" s="273"/>
      <c r="M52" s="261"/>
    </row>
    <row r="53" spans="2:13" s="262" customFormat="1" ht="12.75">
      <c r="B53" s="274"/>
      <c r="C53" s="285"/>
      <c r="D53" s="285"/>
      <c r="E53" s="287"/>
      <c r="F53" s="287"/>
      <c r="G53" s="276"/>
      <c r="H53" s="461" t="s">
        <v>59</v>
      </c>
      <c r="I53" s="461"/>
      <c r="J53" s="283">
        <v>-13737216.550000001</v>
      </c>
      <c r="K53" s="283">
        <v>-13737216.550000001</v>
      </c>
      <c r="L53" s="273"/>
      <c r="M53" s="261"/>
    </row>
    <row r="54" spans="2:13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3" s="262" customFormat="1" ht="14.25">
      <c r="B55" s="274"/>
      <c r="C55" s="285"/>
      <c r="D55" s="285"/>
      <c r="E55" s="287"/>
      <c r="F55" s="287"/>
      <c r="G55" s="276"/>
      <c r="H55" s="460" t="s">
        <v>60</v>
      </c>
      <c r="I55" s="460"/>
      <c r="J55" s="280">
        <f>SUM(J57:J58)</f>
        <v>0</v>
      </c>
      <c r="K55" s="280">
        <f>SUM(K57:K58)</f>
        <v>0</v>
      </c>
      <c r="L55" s="273"/>
      <c r="M55" s="261"/>
    </row>
    <row r="56" spans="2:13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3" s="262" customFormat="1" ht="12.75">
      <c r="B57" s="274"/>
      <c r="C57" s="285"/>
      <c r="D57" s="285"/>
      <c r="E57" s="287"/>
      <c r="F57" s="287"/>
      <c r="G57" s="276"/>
      <c r="H57" s="461" t="s">
        <v>61</v>
      </c>
      <c r="I57" s="461"/>
      <c r="J57" s="283">
        <v>0</v>
      </c>
      <c r="K57" s="283">
        <v>0</v>
      </c>
      <c r="L57" s="273"/>
      <c r="M57" s="261"/>
    </row>
    <row r="58" spans="2:13" s="262" customFormat="1" ht="12.75">
      <c r="B58" s="274"/>
      <c r="C58" s="285"/>
      <c r="D58" s="285"/>
      <c r="E58" s="287"/>
      <c r="F58" s="287"/>
      <c r="G58" s="276"/>
      <c r="H58" s="461" t="s">
        <v>62</v>
      </c>
      <c r="I58" s="461"/>
      <c r="J58" s="283">
        <v>0</v>
      </c>
      <c r="K58" s="283">
        <v>0</v>
      </c>
      <c r="L58" s="273"/>
      <c r="M58" s="261"/>
    </row>
    <row r="59" spans="2:13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3" s="262" customFormat="1" ht="14.25">
      <c r="B60" s="274"/>
      <c r="C60" s="285"/>
      <c r="D60" s="285"/>
      <c r="E60" s="287"/>
      <c r="F60" s="287"/>
      <c r="G60" s="276"/>
      <c r="H60" s="460" t="s">
        <v>63</v>
      </c>
      <c r="I60" s="460"/>
      <c r="J60" s="280">
        <f>J41+J47+J55</f>
        <v>170675981.05000001</v>
      </c>
      <c r="K60" s="280">
        <f>K41+K47+K55</f>
        <v>107805007.98999995</v>
      </c>
      <c r="L60" s="273"/>
      <c r="M60" s="261"/>
    </row>
    <row r="61" spans="2:13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3" s="262" customFormat="1" ht="14.25">
      <c r="B62" s="274"/>
      <c r="C62" s="285"/>
      <c r="D62" s="285"/>
      <c r="E62" s="287"/>
      <c r="F62" s="287"/>
      <c r="G62" s="276"/>
      <c r="H62" s="460" t="s">
        <v>64</v>
      </c>
      <c r="I62" s="460"/>
      <c r="J62" s="280">
        <f>J60+J37</f>
        <v>198178581.41000003</v>
      </c>
      <c r="K62" s="280">
        <f>K60+K37</f>
        <v>140974149.98999995</v>
      </c>
      <c r="L62" s="273"/>
      <c r="M62" s="261"/>
    </row>
    <row r="63" spans="2:13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3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69" t="s">
        <v>302</v>
      </c>
      <c r="D65" s="469"/>
      <c r="E65" s="469"/>
      <c r="F65" s="469"/>
      <c r="G65" s="469"/>
      <c r="H65" s="469"/>
      <c r="I65" s="469"/>
      <c r="J65" s="469"/>
      <c r="K65" s="469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270" customFormat="1" ht="12.75">
      <c r="B67" s="269"/>
      <c r="C67" s="302"/>
      <c r="D67" s="302"/>
      <c r="E67" s="302"/>
      <c r="F67" s="302"/>
      <c r="G67" s="302"/>
      <c r="H67" s="302"/>
      <c r="I67" s="302"/>
      <c r="J67" s="302"/>
      <c r="K67" s="302"/>
      <c r="L67" s="269"/>
      <c r="M67" s="269"/>
    </row>
    <row r="68" spans="2:13" s="659" customFormat="1" ht="12.75">
      <c r="B68" s="449"/>
      <c r="C68" s="302"/>
      <c r="D68" s="302"/>
      <c r="E68" s="302"/>
      <c r="F68" s="302"/>
      <c r="G68" s="302"/>
      <c r="H68" s="302"/>
      <c r="I68" s="302"/>
      <c r="J68" s="440"/>
      <c r="K68" s="302"/>
      <c r="L68" s="449"/>
      <c r="M68" s="449"/>
    </row>
    <row r="69" spans="2:13" s="659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9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9" customFormat="1" ht="15">
      <c r="B71" s="449"/>
      <c r="C71" s="304"/>
      <c r="D71" s="504"/>
      <c r="E71" s="504"/>
      <c r="F71" s="303"/>
      <c r="G71" s="303"/>
      <c r="H71" s="504"/>
      <c r="I71" s="504"/>
      <c r="J71" s="277"/>
      <c r="K71" s="303"/>
      <c r="L71" s="449"/>
      <c r="M71" s="449"/>
    </row>
    <row r="72" spans="2:13" s="659" customFormat="1" ht="15">
      <c r="B72" s="449"/>
      <c r="C72" s="305"/>
      <c r="D72" s="468"/>
      <c r="E72" s="468"/>
      <c r="F72" s="303"/>
      <c r="G72" s="303"/>
      <c r="H72" s="468"/>
      <c r="I72" s="468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60"/>
      <c r="C74" s="660"/>
      <c r="D74" s="660"/>
      <c r="E74" s="660"/>
      <c r="F74" s="660"/>
      <c r="G74" s="660"/>
      <c r="H74" s="660"/>
      <c r="I74" s="660"/>
      <c r="J74" s="660"/>
      <c r="K74" s="660"/>
      <c r="L74" s="660"/>
    </row>
  </sheetData>
  <mergeCells count="73"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D1:J1"/>
    <mergeCell ref="B2:L2"/>
    <mergeCell ref="B3:L3"/>
    <mergeCell ref="B4:L4"/>
    <mergeCell ref="D5:K5"/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</mergeCells>
  <printOptions horizontalCentered="1"/>
  <pageMargins left="0.59055118110236227" right="0.59055118110236227" top="0.59055118110236227" bottom="0.59055118110236227" header="0.39370078740157483" footer="0.39370078740157483"/>
  <pageSetup scale="58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4" zoomScale="80" zoomScaleNormal="80" workbookViewId="0">
      <selection activeCell="I65" sqref="I65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71"/>
      <c r="E2" s="471"/>
      <c r="F2" s="471"/>
      <c r="G2" s="471"/>
      <c r="H2" s="471"/>
      <c r="I2" s="471"/>
      <c r="J2" s="471"/>
      <c r="K2" s="5"/>
      <c r="L2" s="5"/>
    </row>
    <row r="3" spans="2:14" ht="26.25">
      <c r="B3" s="473" t="s">
        <v>65</v>
      </c>
      <c r="C3" s="473"/>
      <c r="D3" s="473"/>
      <c r="E3" s="473"/>
      <c r="F3" s="473"/>
      <c r="G3" s="473"/>
      <c r="H3" s="473"/>
      <c r="I3" s="473"/>
      <c r="J3" s="473"/>
      <c r="K3" s="473"/>
      <c r="L3" s="473"/>
    </row>
    <row r="4" spans="2:14" s="238" customFormat="1" ht="18">
      <c r="B4" s="474" t="s">
        <v>342</v>
      </c>
      <c r="C4" s="474"/>
      <c r="D4" s="474"/>
      <c r="E4" s="474"/>
      <c r="F4" s="474"/>
      <c r="G4" s="474"/>
      <c r="H4" s="474"/>
      <c r="I4" s="474"/>
      <c r="J4" s="474"/>
      <c r="K4" s="474"/>
      <c r="L4" s="474"/>
    </row>
    <row r="5" spans="2:14" s="238" customFormat="1" ht="18">
      <c r="B5" s="474" t="s">
        <v>2</v>
      </c>
      <c r="C5" s="474"/>
      <c r="D5" s="474"/>
      <c r="E5" s="474"/>
      <c r="F5" s="474"/>
      <c r="G5" s="474"/>
      <c r="H5" s="474"/>
      <c r="I5" s="474"/>
      <c r="J5" s="474"/>
      <c r="K5" s="474"/>
      <c r="L5" s="474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72" t="s">
        <v>344</v>
      </c>
      <c r="E7" s="472"/>
      <c r="F7" s="472"/>
      <c r="G7" s="472"/>
      <c r="H7" s="472"/>
      <c r="I7" s="472"/>
      <c r="J7" s="472"/>
      <c r="K7" s="472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0" t="s">
        <v>66</v>
      </c>
      <c r="D9" s="470"/>
      <c r="E9" s="183">
        <v>2020</v>
      </c>
      <c r="F9" s="183">
        <v>2019</v>
      </c>
      <c r="G9" s="189"/>
      <c r="H9" s="470" t="s">
        <v>66</v>
      </c>
      <c r="I9" s="470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6" t="s">
        <v>67</v>
      </c>
      <c r="D11" s="476"/>
      <c r="E11" s="206"/>
      <c r="F11" s="206"/>
      <c r="G11" s="202"/>
      <c r="H11" s="476" t="s">
        <v>68</v>
      </c>
      <c r="I11" s="476"/>
      <c r="J11" s="206"/>
      <c r="K11" s="206"/>
      <c r="L11" s="207"/>
    </row>
    <row r="12" spans="2:14" s="238" customFormat="1" ht="15.75">
      <c r="B12" s="208"/>
      <c r="C12" s="477" t="s">
        <v>69</v>
      </c>
      <c r="D12" s="477"/>
      <c r="E12" s="209">
        <f>SUM(E13:E20)</f>
        <v>7465961.4000000004</v>
      </c>
      <c r="F12" s="209">
        <f>SUM(F13:F20)</f>
        <v>26009042.710000001</v>
      </c>
      <c r="G12" s="202"/>
      <c r="H12" s="476" t="s">
        <v>70</v>
      </c>
      <c r="I12" s="476"/>
      <c r="J12" s="209">
        <f>SUM(J13:J15)</f>
        <v>199360939.35999998</v>
      </c>
      <c r="K12" s="209">
        <f>SUM(K13:K15)</f>
        <v>456186413.72000003</v>
      </c>
      <c r="L12" s="207"/>
    </row>
    <row r="13" spans="2:14" s="238" customFormat="1">
      <c r="B13" s="210"/>
      <c r="C13" s="475" t="s">
        <v>71</v>
      </c>
      <c r="D13" s="475"/>
      <c r="E13" s="211">
        <v>0</v>
      </c>
      <c r="F13" s="211">
        <v>0</v>
      </c>
      <c r="G13" s="202"/>
      <c r="H13" s="475" t="s">
        <v>72</v>
      </c>
      <c r="I13" s="475"/>
      <c r="J13" s="211">
        <v>185157112.84999999</v>
      </c>
      <c r="K13" s="211">
        <v>401803788.16000003</v>
      </c>
      <c r="L13" s="207"/>
      <c r="N13" s="211"/>
    </row>
    <row r="14" spans="2:14" s="238" customFormat="1">
      <c r="B14" s="210"/>
      <c r="C14" s="475" t="s">
        <v>73</v>
      </c>
      <c r="D14" s="475"/>
      <c r="E14" s="211">
        <v>0</v>
      </c>
      <c r="F14" s="211">
        <v>0</v>
      </c>
      <c r="G14" s="202"/>
      <c r="H14" s="475" t="s">
        <v>74</v>
      </c>
      <c r="I14" s="475"/>
      <c r="J14" s="211">
        <v>8307349.1600000001</v>
      </c>
      <c r="K14" s="211">
        <v>23805284.710000005</v>
      </c>
      <c r="L14" s="207"/>
      <c r="N14" s="211"/>
    </row>
    <row r="15" spans="2:14" s="238" customFormat="1">
      <c r="B15" s="210"/>
      <c r="C15" s="475" t="s">
        <v>75</v>
      </c>
      <c r="D15" s="475"/>
      <c r="E15" s="211">
        <v>0</v>
      </c>
      <c r="F15" s="211">
        <v>0</v>
      </c>
      <c r="G15" s="202"/>
      <c r="H15" s="475" t="s">
        <v>76</v>
      </c>
      <c r="I15" s="475"/>
      <c r="J15" s="211">
        <v>5896477.3499999996</v>
      </c>
      <c r="K15" s="451">
        <v>30577340.849999994</v>
      </c>
      <c r="L15" s="207"/>
    </row>
    <row r="16" spans="2:14" s="238" customFormat="1" ht="15.75">
      <c r="B16" s="210"/>
      <c r="C16" s="475" t="s">
        <v>77</v>
      </c>
      <c r="D16" s="475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5" t="s">
        <v>78</v>
      </c>
      <c r="D17" s="475"/>
      <c r="E17" s="211">
        <v>0</v>
      </c>
      <c r="F17" s="211">
        <v>0</v>
      </c>
      <c r="G17" s="202"/>
      <c r="H17" s="476" t="s">
        <v>79</v>
      </c>
      <c r="I17" s="476"/>
      <c r="J17" s="209">
        <f>SUM(J18:J26)</f>
        <v>1918096.96</v>
      </c>
      <c r="K17" s="209">
        <f>SUM(K18:K26)</f>
        <v>16476649.08</v>
      </c>
      <c r="L17" s="207"/>
    </row>
    <row r="18" spans="2:12" s="238" customFormat="1">
      <c r="B18" s="210"/>
      <c r="C18" s="475" t="s">
        <v>80</v>
      </c>
      <c r="D18" s="475"/>
      <c r="E18" s="211">
        <v>0</v>
      </c>
      <c r="F18" s="211">
        <v>0</v>
      </c>
      <c r="G18" s="202"/>
      <c r="H18" s="475" t="s">
        <v>81</v>
      </c>
      <c r="I18" s="475"/>
      <c r="J18" s="211">
        <v>0</v>
      </c>
      <c r="K18" s="211">
        <v>0</v>
      </c>
      <c r="L18" s="207"/>
    </row>
    <row r="19" spans="2:12" s="238" customFormat="1">
      <c r="B19" s="210"/>
      <c r="C19" s="475" t="s">
        <v>82</v>
      </c>
      <c r="D19" s="475"/>
      <c r="E19" s="211">
        <v>7465961.4000000004</v>
      </c>
      <c r="F19" s="211">
        <v>26009042.710000001</v>
      </c>
      <c r="G19" s="202"/>
      <c r="H19" s="475" t="s">
        <v>83</v>
      </c>
      <c r="I19" s="475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5" t="s">
        <v>84</v>
      </c>
      <c r="D20" s="475"/>
      <c r="E20" s="211">
        <v>0</v>
      </c>
      <c r="F20" s="211">
        <v>0</v>
      </c>
      <c r="G20" s="202"/>
      <c r="H20" s="475" t="s">
        <v>85</v>
      </c>
      <c r="I20" s="475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5" t="s">
        <v>86</v>
      </c>
      <c r="I21" s="475"/>
      <c r="J21" s="211">
        <v>1918096.96</v>
      </c>
      <c r="K21" s="211">
        <v>16476649.08</v>
      </c>
      <c r="L21" s="207"/>
    </row>
    <row r="22" spans="2:12" s="238" customFormat="1" ht="38.25" customHeight="1">
      <c r="B22" s="208"/>
      <c r="C22" s="477" t="s">
        <v>87</v>
      </c>
      <c r="D22" s="477"/>
      <c r="E22" s="209">
        <f>SUM(E23:E24)</f>
        <v>254992236.72</v>
      </c>
      <c r="F22" s="209">
        <f>SUM(F23:F24)</f>
        <v>488161095.49000001</v>
      </c>
      <c r="G22" s="202"/>
      <c r="H22" s="475" t="s">
        <v>88</v>
      </c>
      <c r="I22" s="475"/>
      <c r="J22" s="211">
        <v>0</v>
      </c>
      <c r="K22" s="211">
        <v>0</v>
      </c>
      <c r="L22" s="207"/>
    </row>
    <row r="23" spans="2:12" s="238" customFormat="1">
      <c r="B23" s="210"/>
      <c r="C23" s="475" t="s">
        <v>89</v>
      </c>
      <c r="D23" s="475"/>
      <c r="E23" s="214">
        <v>476283.72</v>
      </c>
      <c r="F23" s="214">
        <v>15053493.41</v>
      </c>
      <c r="G23" s="202"/>
      <c r="H23" s="475" t="s">
        <v>90</v>
      </c>
      <c r="I23" s="475"/>
      <c r="J23" s="211">
        <v>0</v>
      </c>
      <c r="K23" s="211">
        <v>0</v>
      </c>
      <c r="L23" s="207"/>
    </row>
    <row r="24" spans="2:12" s="238" customFormat="1">
      <c r="B24" s="210"/>
      <c r="C24" s="475" t="s">
        <v>91</v>
      </c>
      <c r="D24" s="475"/>
      <c r="E24" s="211">
        <v>254515953</v>
      </c>
      <c r="F24" s="211">
        <v>473107602.07999998</v>
      </c>
      <c r="G24" s="202"/>
      <c r="H24" s="475" t="s">
        <v>92</v>
      </c>
      <c r="I24" s="475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5" t="s">
        <v>93</v>
      </c>
      <c r="I25" s="475"/>
      <c r="J25" s="211">
        <v>0</v>
      </c>
      <c r="K25" s="211">
        <v>0</v>
      </c>
      <c r="L25" s="207"/>
    </row>
    <row r="26" spans="2:12" s="238" customFormat="1" ht="15.75">
      <c r="B26" s="210"/>
      <c r="C26" s="477" t="s">
        <v>94</v>
      </c>
      <c r="D26" s="477"/>
      <c r="E26" s="209">
        <f>SUM(E27:E31)</f>
        <v>1691811.26</v>
      </c>
      <c r="F26" s="209">
        <f>SUM(F27:F31)</f>
        <v>2572014.65</v>
      </c>
      <c r="G26" s="202"/>
      <c r="H26" s="475" t="s">
        <v>95</v>
      </c>
      <c r="I26" s="475"/>
      <c r="J26" s="211">
        <v>0</v>
      </c>
      <c r="K26" s="211">
        <v>0</v>
      </c>
      <c r="L26" s="207"/>
    </row>
    <row r="27" spans="2:12" s="238" customFormat="1" ht="15.75">
      <c r="B27" s="210"/>
      <c r="C27" s="475" t="s">
        <v>96</v>
      </c>
      <c r="D27" s="475"/>
      <c r="E27" s="211">
        <v>1120274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5" t="s">
        <v>97</v>
      </c>
      <c r="D28" s="475"/>
      <c r="E28" s="211">
        <v>0</v>
      </c>
      <c r="F28" s="211">
        <v>0</v>
      </c>
      <c r="G28" s="202"/>
      <c r="H28" s="477" t="s">
        <v>89</v>
      </c>
      <c r="I28" s="477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5" t="s">
        <v>98</v>
      </c>
      <c r="D29" s="475"/>
      <c r="E29" s="211">
        <v>0</v>
      </c>
      <c r="F29" s="211">
        <v>0</v>
      </c>
      <c r="G29" s="202"/>
      <c r="H29" s="475" t="s">
        <v>99</v>
      </c>
      <c r="I29" s="475"/>
      <c r="J29" s="211">
        <v>0</v>
      </c>
      <c r="K29" s="211">
        <v>0</v>
      </c>
      <c r="L29" s="207"/>
    </row>
    <row r="30" spans="2:12" s="238" customFormat="1">
      <c r="B30" s="210"/>
      <c r="C30" s="475" t="s">
        <v>100</v>
      </c>
      <c r="D30" s="475"/>
      <c r="E30" s="211">
        <v>0</v>
      </c>
      <c r="F30" s="211">
        <v>0</v>
      </c>
      <c r="G30" s="202"/>
      <c r="H30" s="475" t="s">
        <v>51</v>
      </c>
      <c r="I30" s="475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5" t="s">
        <v>101</v>
      </c>
      <c r="D31" s="475"/>
      <c r="E31" s="211">
        <v>571537.26</v>
      </c>
      <c r="F31" s="211">
        <v>1444880.25</v>
      </c>
      <c r="G31" s="202"/>
      <c r="H31" s="475" t="s">
        <v>102</v>
      </c>
      <c r="I31" s="475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8" t="s">
        <v>103</v>
      </c>
      <c r="D33" s="478"/>
      <c r="E33" s="217">
        <f>E12+E22+E26</f>
        <v>264150009.38</v>
      </c>
      <c r="F33" s="217">
        <f>F12+F22+F26</f>
        <v>516742152.84999996</v>
      </c>
      <c r="G33" s="218"/>
      <c r="H33" s="476" t="s">
        <v>104</v>
      </c>
      <c r="I33" s="476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8"/>
      <c r="D34" s="478"/>
      <c r="E34" s="206"/>
      <c r="F34" s="206"/>
      <c r="G34" s="202"/>
      <c r="H34" s="475" t="s">
        <v>105</v>
      </c>
      <c r="I34" s="475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5" t="s">
        <v>106</v>
      </c>
      <c r="I35" s="475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5" t="s">
        <v>107</v>
      </c>
      <c r="I36" s="475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5" t="s">
        <v>108</v>
      </c>
      <c r="I37" s="475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5" t="s">
        <v>109</v>
      </c>
      <c r="I38" s="475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7" t="s">
        <v>110</v>
      </c>
      <c r="I40" s="477"/>
      <c r="J40" s="219">
        <f>SUM(J41:J46)</f>
        <v>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5" t="s">
        <v>111</v>
      </c>
      <c r="I41" s="475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5" t="s">
        <v>112</v>
      </c>
      <c r="I42" s="475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5" t="s">
        <v>113</v>
      </c>
      <c r="I43" s="475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5" t="s">
        <v>114</v>
      </c>
      <c r="I44" s="475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5" t="s">
        <v>115</v>
      </c>
      <c r="I45" s="475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5" t="s">
        <v>116</v>
      </c>
      <c r="I46" s="475"/>
      <c r="J46" s="211">
        <v>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7" t="s">
        <v>117</v>
      </c>
      <c r="I48" s="477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5" t="s">
        <v>118</v>
      </c>
      <c r="I49" s="475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78" t="s">
        <v>119</v>
      </c>
      <c r="I51" s="478"/>
      <c r="J51" s="221">
        <f>J12+J17+J28+J33+J40+J48</f>
        <v>201279036.31999999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79" t="s">
        <v>120</v>
      </c>
      <c r="I53" s="479"/>
      <c r="J53" s="221">
        <f>E33-J51</f>
        <v>62870973.060000002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80" t="s">
        <v>302</v>
      </c>
      <c r="D58" s="480"/>
      <c r="E58" s="480"/>
      <c r="F58" s="480"/>
      <c r="G58" s="480"/>
      <c r="H58" s="480"/>
      <c r="I58" s="480"/>
      <c r="J58" s="480"/>
      <c r="K58" s="480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657" customFormat="1" ht="15.75">
      <c r="C60" s="452"/>
      <c r="D60" s="452"/>
      <c r="E60" s="452"/>
      <c r="F60" s="452"/>
      <c r="G60" s="452"/>
      <c r="H60" s="452"/>
      <c r="I60" s="452"/>
      <c r="J60" s="452"/>
      <c r="K60" s="452"/>
    </row>
    <row r="61" spans="2:12" s="657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57" customFormat="1">
      <c r="C62" s="188"/>
      <c r="D62" s="503"/>
      <c r="E62" s="503"/>
      <c r="F62" s="229"/>
      <c r="H62" s="503"/>
      <c r="I62" s="503"/>
      <c r="J62" s="229"/>
      <c r="K62" s="229"/>
    </row>
    <row r="63" spans="2:12" s="657" customFormat="1" ht="15.75">
      <c r="C63" s="203"/>
      <c r="D63" s="504"/>
      <c r="E63" s="504"/>
      <c r="F63" s="229"/>
      <c r="G63" s="229"/>
      <c r="H63" s="504"/>
      <c r="I63" s="504"/>
      <c r="J63" s="231"/>
      <c r="K63" s="229"/>
    </row>
    <row r="64" spans="2:12" s="657" customFormat="1" ht="15.75">
      <c r="C64" s="232"/>
      <c r="D64" s="468"/>
      <c r="E64" s="468"/>
      <c r="F64" s="229"/>
      <c r="G64" s="229"/>
      <c r="H64" s="468"/>
      <c r="I64" s="468"/>
      <c r="J64" s="231"/>
      <c r="K64" s="229"/>
    </row>
    <row r="65" spans="3:12" s="657" customFormat="1">
      <c r="E65" s="233"/>
    </row>
    <row r="66" spans="3:12" s="433" customFormat="1" ht="14.25">
      <c r="C66" s="658"/>
      <c r="D66" s="658"/>
      <c r="E66" s="658"/>
      <c r="F66" s="658"/>
      <c r="G66" s="658"/>
      <c r="H66" s="658"/>
      <c r="I66" s="658"/>
      <c r="J66" s="658"/>
      <c r="K66" s="658"/>
      <c r="L66" s="658"/>
    </row>
    <row r="67" spans="3:12" s="433" customFormat="1" ht="14.25">
      <c r="E67" s="196"/>
    </row>
    <row r="68" spans="3:12" s="433" customFormat="1" ht="15" customHeight="1"/>
  </sheetData>
  <mergeCells count="72">
    <mergeCell ref="D64:E64"/>
    <mergeCell ref="H64:I64"/>
    <mergeCell ref="H53:I53"/>
    <mergeCell ref="C58:K58"/>
    <mergeCell ref="D62:E62"/>
    <mergeCell ref="H62:I62"/>
    <mergeCell ref="D63:E63"/>
    <mergeCell ref="H63:I63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25:I25"/>
    <mergeCell ref="C26:D26"/>
    <mergeCell ref="H26:I26"/>
    <mergeCell ref="C27:D27"/>
    <mergeCell ref="C28:D28"/>
    <mergeCell ref="H28:I28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C14:D14"/>
    <mergeCell ref="H14:I14"/>
    <mergeCell ref="C15:D15"/>
    <mergeCell ref="H15:I15"/>
    <mergeCell ref="C16:D16"/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31" zoomScale="80" zoomScaleNormal="80" workbookViewId="0">
      <selection activeCell="G49" sqref="G49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8" t="s">
        <v>121</v>
      </c>
      <c r="C1" s="488"/>
      <c r="D1" s="488"/>
      <c r="E1" s="488"/>
      <c r="F1" s="488"/>
      <c r="G1" s="488"/>
      <c r="H1" s="488"/>
      <c r="I1" s="488"/>
      <c r="J1" s="488"/>
    </row>
    <row r="2" spans="2:10" ht="15.75" customHeight="1">
      <c r="B2" s="487" t="s">
        <v>342</v>
      </c>
      <c r="C2" s="487"/>
      <c r="D2" s="487"/>
      <c r="E2" s="487"/>
      <c r="F2" s="487"/>
      <c r="G2" s="487"/>
      <c r="H2" s="487"/>
      <c r="I2" s="487"/>
      <c r="J2" s="487"/>
    </row>
    <row r="3" spans="2:10" ht="15.75" customHeight="1">
      <c r="B3" s="487"/>
      <c r="C3" s="487"/>
      <c r="D3" s="487"/>
      <c r="E3" s="487"/>
      <c r="F3" s="487"/>
      <c r="G3" s="487"/>
      <c r="H3" s="487"/>
      <c r="I3" s="487"/>
      <c r="J3" s="487"/>
    </row>
    <row r="4" spans="2:10">
      <c r="B4" s="6"/>
      <c r="C4" s="191"/>
      <c r="D4" s="484"/>
      <c r="E4" s="484"/>
      <c r="F4" s="484"/>
      <c r="G4" s="484"/>
      <c r="H4" s="484"/>
      <c r="I4" s="484"/>
      <c r="J4" s="484"/>
    </row>
    <row r="5" spans="2:10" s="238" customFormat="1" ht="15.75">
      <c r="B5" s="234"/>
      <c r="C5" s="203" t="s">
        <v>3</v>
      </c>
      <c r="D5" s="466" t="s">
        <v>344</v>
      </c>
      <c r="E5" s="466"/>
      <c r="F5" s="466"/>
      <c r="G5" s="466"/>
      <c r="H5" s="466"/>
      <c r="I5" s="466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85" t="s">
        <v>66</v>
      </c>
      <c r="D8" s="485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86" t="s">
        <v>334</v>
      </c>
      <c r="D9" s="486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1" t="s">
        <v>126</v>
      </c>
      <c r="D10" s="481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1" t="s">
        <v>52</v>
      </c>
      <c r="D11" s="481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1" t="s">
        <v>127</v>
      </c>
      <c r="D12" s="481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3" t="s">
        <v>335</v>
      </c>
      <c r="D14" s="483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1" t="s">
        <v>128</v>
      </c>
      <c r="D15" s="481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1" t="s">
        <v>56</v>
      </c>
      <c r="D16" s="481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1" t="s">
        <v>129</v>
      </c>
      <c r="D17" s="481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1" t="s">
        <v>58</v>
      </c>
      <c r="D18" s="481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1" t="s">
        <v>303</v>
      </c>
      <c r="D19" s="481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3" t="s">
        <v>333</v>
      </c>
      <c r="D21" s="483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1" t="s">
        <v>61</v>
      </c>
      <c r="D22" s="481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1" t="s">
        <v>62</v>
      </c>
      <c r="D23" s="481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82" t="s">
        <v>336</v>
      </c>
      <c r="D25" s="482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3" t="s">
        <v>337</v>
      </c>
      <c r="D27" s="483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1" t="s">
        <v>51</v>
      </c>
      <c r="D28" s="481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1" t="s">
        <v>52</v>
      </c>
      <c r="D29" s="481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1" t="s">
        <v>127</v>
      </c>
      <c r="D30" s="481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3" t="s">
        <v>338</v>
      </c>
      <c r="D32" s="483"/>
      <c r="E32" s="422">
        <f>SUM(E33:E37)</f>
        <v>0</v>
      </c>
      <c r="F32" s="422">
        <f>SUM(F33:F37)</f>
        <v>42837307.140000001</v>
      </c>
      <c r="G32" s="422">
        <f>SUM(G33:G37)</f>
        <v>20033665.920000002</v>
      </c>
      <c r="H32" s="422">
        <f>SUM(H33:H37)</f>
        <v>0</v>
      </c>
      <c r="I32" s="422">
        <f t="shared" ref="I32:I37" si="3">SUM(E32:H32)</f>
        <v>62870973.060000002</v>
      </c>
      <c r="J32" s="240"/>
      <c r="M32" s="419"/>
    </row>
    <row r="33" spans="2:259" s="238" customFormat="1" ht="15.75">
      <c r="B33" s="220"/>
      <c r="C33" s="481" t="s">
        <v>128</v>
      </c>
      <c r="D33" s="481"/>
      <c r="E33" s="423">
        <v>0</v>
      </c>
      <c r="F33" s="423">
        <v>0</v>
      </c>
      <c r="G33" s="423">
        <f>EDOACT!J53</f>
        <v>62870973.060000002</v>
      </c>
      <c r="H33" s="423">
        <v>0</v>
      </c>
      <c r="I33" s="424">
        <f t="shared" si="3"/>
        <v>62870973.060000002</v>
      </c>
      <c r="J33" s="240"/>
      <c r="IY33" s="376"/>
    </row>
    <row r="34" spans="2:259" s="238" customFormat="1" ht="15.75">
      <c r="B34" s="220"/>
      <c r="C34" s="481" t="s">
        <v>56</v>
      </c>
      <c r="D34" s="481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1" t="s">
        <v>129</v>
      </c>
      <c r="D35" s="481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1" t="s">
        <v>58</v>
      </c>
      <c r="D36" s="481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1" t="s">
        <v>303</v>
      </c>
      <c r="D37" s="481"/>
      <c r="E37" s="423">
        <v>0</v>
      </c>
      <c r="F37" s="423">
        <v>0</v>
      </c>
      <c r="G37" s="423">
        <v>0</v>
      </c>
      <c r="H37" s="423">
        <v>0</v>
      </c>
      <c r="I37" s="424">
        <f t="shared" si="3"/>
        <v>0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3" t="s">
        <v>339</v>
      </c>
      <c r="D39" s="483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1" t="s">
        <v>61</v>
      </c>
      <c r="D40" s="481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1" t="s">
        <v>62</v>
      </c>
      <c r="D41" s="481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89" t="s">
        <v>340</v>
      </c>
      <c r="D43" s="489"/>
      <c r="E43" s="428">
        <f>E25+E27</f>
        <v>77245779.400000006</v>
      </c>
      <c r="F43" s="428">
        <f>F25+F32</f>
        <v>34348441.990000002</v>
      </c>
      <c r="G43" s="428">
        <f>G25+G32</f>
        <v>59081759.659999952</v>
      </c>
      <c r="H43" s="428">
        <f>H25+H39</f>
        <v>0</v>
      </c>
      <c r="I43" s="428">
        <f>SUM(E43:H43)</f>
        <v>170675981.04999995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80" t="s">
        <v>302</v>
      </c>
      <c r="D46" s="480"/>
      <c r="E46" s="480"/>
      <c r="F46" s="480"/>
      <c r="G46" s="480"/>
      <c r="H46" s="480"/>
      <c r="I46" s="480"/>
      <c r="J46" s="480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238" customFormat="1" ht="15.75">
      <c r="B48" s="202"/>
      <c r="C48" s="230"/>
      <c r="D48" s="230"/>
      <c r="E48" s="230"/>
      <c r="F48" s="230"/>
      <c r="G48" s="230"/>
      <c r="H48" s="230"/>
      <c r="I48" s="230"/>
      <c r="J48" s="230"/>
      <c r="K48" s="188"/>
    </row>
    <row r="49" spans="2:11" s="657" customFormat="1" ht="15.75">
      <c r="B49" s="202"/>
      <c r="C49" s="452"/>
      <c r="D49" s="452"/>
      <c r="E49" s="452"/>
      <c r="F49" s="452"/>
      <c r="G49" s="452"/>
      <c r="H49" s="452"/>
      <c r="I49" s="452"/>
      <c r="J49" s="452"/>
      <c r="K49" s="188"/>
    </row>
    <row r="50" spans="2:11" s="657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57" customFormat="1">
      <c r="B51" s="202"/>
      <c r="C51" s="188"/>
      <c r="D51" s="503"/>
      <c r="E51" s="503"/>
      <c r="F51" s="229"/>
      <c r="G51" s="202"/>
      <c r="H51" s="503"/>
      <c r="I51" s="503"/>
      <c r="J51" s="229"/>
      <c r="K51" s="229"/>
    </row>
    <row r="52" spans="2:11" s="657" customFormat="1" ht="15.75">
      <c r="B52" s="202"/>
      <c r="C52" s="203"/>
      <c r="D52" s="504"/>
      <c r="E52" s="504"/>
      <c r="F52" s="229"/>
      <c r="G52" s="504"/>
      <c r="H52" s="504"/>
      <c r="I52" s="504"/>
      <c r="J52" s="231"/>
      <c r="K52" s="229"/>
    </row>
    <row r="53" spans="2:11" s="657" customFormat="1" ht="15.75" customHeight="1">
      <c r="B53" s="202"/>
      <c r="C53" s="232"/>
      <c r="D53" s="468"/>
      <c r="E53" s="468"/>
      <c r="F53" s="229"/>
      <c r="G53" s="468"/>
      <c r="H53" s="468"/>
      <c r="I53" s="468"/>
      <c r="J53" s="231"/>
      <c r="K53" s="229"/>
    </row>
    <row r="54" spans="2:11" s="433" customFormat="1" ht="14.25"/>
    <row r="55" spans="2:11" s="433" customFormat="1" ht="15" customHeight="1">
      <c r="B55" s="658"/>
      <c r="C55" s="658"/>
      <c r="D55" s="658"/>
      <c r="E55" s="658"/>
      <c r="F55" s="658"/>
      <c r="G55" s="658"/>
      <c r="H55" s="658"/>
      <c r="I55" s="658"/>
      <c r="J55" s="658"/>
    </row>
    <row r="56" spans="2:11" ht="15" customHeight="1"/>
    <row r="57" spans="2:11" ht="15" customHeight="1"/>
    <row r="58" spans="2:11" ht="15" customHeight="1"/>
    <row r="59" spans="2:1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  <mergeCell ref="D4:J4"/>
    <mergeCell ref="C8:D8"/>
    <mergeCell ref="C9:D9"/>
    <mergeCell ref="C10:D10"/>
    <mergeCell ref="D5:I5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43" zoomScaleNormal="100" workbookViewId="0">
      <selection activeCell="E80" sqref="E80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7.7109375" style="236" bestFit="1" customWidth="1"/>
    <col min="6" max="6" width="2.42578125" style="236" customWidth="1"/>
    <col min="7" max="7" width="16.28515625" style="236" bestFit="1" customWidth="1"/>
    <col min="8" max="9" width="11.42578125" style="236"/>
    <col min="10" max="10" width="16.85546875" style="236" bestFit="1" customWidth="1"/>
    <col min="11" max="16384" width="11.42578125" style="236"/>
  </cols>
  <sheetData>
    <row r="1" spans="1:8" ht="26.25">
      <c r="A1" s="495" t="s">
        <v>130</v>
      </c>
      <c r="B1" s="495"/>
      <c r="C1" s="495"/>
      <c r="D1" s="495"/>
      <c r="E1" s="495"/>
      <c r="F1" s="495"/>
      <c r="G1" s="495"/>
      <c r="H1" s="495"/>
    </row>
    <row r="2" spans="1:8" ht="15.75">
      <c r="A2" s="496" t="s">
        <v>342</v>
      </c>
      <c r="B2" s="496"/>
      <c r="C2" s="496"/>
      <c r="D2" s="496"/>
      <c r="E2" s="496"/>
      <c r="F2" s="496"/>
      <c r="G2" s="496"/>
      <c r="H2" s="496"/>
    </row>
    <row r="3" spans="1:8" ht="15.75">
      <c r="A3" s="496" t="s">
        <v>2</v>
      </c>
      <c r="B3" s="496"/>
      <c r="C3" s="496"/>
      <c r="D3" s="496"/>
      <c r="E3" s="496"/>
      <c r="F3" s="496"/>
      <c r="G3" s="496"/>
      <c r="H3" s="496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498" t="s">
        <v>3</v>
      </c>
      <c r="B5" s="498"/>
      <c r="C5" s="493" t="s">
        <v>344</v>
      </c>
      <c r="D5" s="493"/>
      <c r="E5" s="493"/>
      <c r="F5" s="493"/>
      <c r="G5" s="493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7" t="s">
        <v>66</v>
      </c>
      <c r="B7" s="497"/>
      <c r="C7" s="497"/>
      <c r="D7" s="497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264150009.38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7465961.4000000004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476283.72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254515953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1691811.26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201279036.31999999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185157112.84999999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8307349.1600000001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5896477.3499999996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1918096.96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f>EDOACT!J41</f>
        <v>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62870973.060000002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43964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0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43964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0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-43964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6416434.9299999923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6416434.9299999923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-6416434.9299999923</v>
      </c>
      <c r="F65" s="308"/>
      <c r="G65" s="308">
        <f>G52-G58</f>
        <v>-1921430.7699999511</v>
      </c>
      <c r="H65" s="247"/>
      <c r="J65" s="435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56410574.13000001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96612228.670000017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494" t="s">
        <v>302</v>
      </c>
      <c r="B74" s="494"/>
      <c r="C74" s="494"/>
      <c r="D74" s="494"/>
      <c r="E74" s="494"/>
      <c r="F74" s="494"/>
      <c r="G74" s="494"/>
      <c r="H74" s="494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1"/>
      <c r="F81" s="491"/>
      <c r="G81" s="491"/>
      <c r="H81" s="491"/>
      <c r="J81" s="317"/>
    </row>
    <row r="82" spans="1:10">
      <c r="A82" s="247"/>
      <c r="B82" s="247"/>
      <c r="C82" s="314"/>
      <c r="D82" s="247"/>
      <c r="E82" s="492"/>
      <c r="F82" s="492"/>
      <c r="G82" s="492"/>
      <c r="H82" s="492"/>
    </row>
    <row r="83" spans="1:10">
      <c r="A83" s="490"/>
      <c r="B83" s="490"/>
      <c r="C83" s="490"/>
      <c r="D83" s="490"/>
      <c r="E83" s="490"/>
      <c r="F83" s="490"/>
      <c r="G83" s="490"/>
      <c r="H83" s="490"/>
    </row>
  </sheetData>
  <mergeCells count="10">
    <mergeCell ref="A1:H1"/>
    <mergeCell ref="A2:H2"/>
    <mergeCell ref="A3:H3"/>
    <mergeCell ref="A7:D7"/>
    <mergeCell ref="A5:B5"/>
    <mergeCell ref="A83:H83"/>
    <mergeCell ref="E81:H81"/>
    <mergeCell ref="E82:H82"/>
    <mergeCell ref="C5:G5"/>
    <mergeCell ref="A74:H74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37" zoomScale="80" zoomScaleNormal="80" zoomScaleSheetLayoutView="80" workbookViewId="0">
      <selection activeCell="J60" sqref="J60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0"/>
      <c r="E1" s="500"/>
      <c r="F1" s="500"/>
      <c r="G1" s="500"/>
      <c r="H1" s="500"/>
      <c r="I1" s="500"/>
      <c r="J1" s="500"/>
      <c r="K1" s="185"/>
      <c r="L1" s="185"/>
    </row>
    <row r="2" spans="2:18" ht="26.25">
      <c r="B2" s="473" t="s">
        <v>157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</row>
    <row r="3" spans="2:18" ht="18.75" customHeight="1">
      <c r="B3" s="474" t="s">
        <v>341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</row>
    <row r="4" spans="2:18" ht="23.25" customHeight="1">
      <c r="B4" s="474" t="s">
        <v>2</v>
      </c>
      <c r="C4" s="474"/>
      <c r="D4" s="474"/>
      <c r="E4" s="474"/>
      <c r="F4" s="474"/>
      <c r="G4" s="474"/>
      <c r="H4" s="474"/>
      <c r="I4" s="474"/>
      <c r="J4" s="474"/>
      <c r="K4" s="474"/>
      <c r="L4" s="474"/>
    </row>
    <row r="5" spans="2:18" ht="27" customHeight="1">
      <c r="B5" s="200"/>
      <c r="C5" s="203" t="s">
        <v>3</v>
      </c>
      <c r="D5" s="466" t="s">
        <v>344</v>
      </c>
      <c r="E5" s="466"/>
      <c r="F5" s="466"/>
      <c r="G5" s="466"/>
      <c r="H5" s="466"/>
      <c r="I5" s="466"/>
      <c r="J5" s="466"/>
      <c r="K5" s="466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0" t="s">
        <v>66</v>
      </c>
      <c r="D9" s="470"/>
      <c r="E9" s="183" t="s">
        <v>133</v>
      </c>
      <c r="F9" s="183" t="s">
        <v>137</v>
      </c>
      <c r="G9" s="189"/>
      <c r="H9" s="470" t="s">
        <v>66</v>
      </c>
      <c r="I9" s="470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1" t="s">
        <v>7</v>
      </c>
      <c r="D12" s="501"/>
      <c r="E12" s="257">
        <f>E14+E24</f>
        <v>0</v>
      </c>
      <c r="F12" s="257">
        <f>F14+F24</f>
        <v>56768481.950000003</v>
      </c>
      <c r="G12" s="202"/>
      <c r="H12" s="501" t="s">
        <v>8</v>
      </c>
      <c r="I12" s="501"/>
      <c r="J12" s="257">
        <f>J14+J25</f>
        <v>281.8</v>
      </c>
      <c r="K12" s="257">
        <f>K14+K25</f>
        <v>5666823.4400000013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7" t="s">
        <v>9</v>
      </c>
      <c r="D14" s="477"/>
      <c r="E14" s="252">
        <f>SUM(E16:E22)</f>
        <v>0</v>
      </c>
      <c r="F14" s="252">
        <f>SUM(F16:F22)</f>
        <v>56724517.950000003</v>
      </c>
      <c r="G14" s="202"/>
      <c r="H14" s="477" t="s">
        <v>10</v>
      </c>
      <c r="I14" s="477"/>
      <c r="J14" s="252">
        <f>SUM(J16:J23)</f>
        <v>281.8</v>
      </c>
      <c r="K14" s="252">
        <f>SUM(K16:K23)</f>
        <v>5666823.4400000013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1" t="s">
        <v>11</v>
      </c>
      <c r="D16" s="481"/>
      <c r="E16" s="258">
        <v>0</v>
      </c>
      <c r="F16" s="258">
        <v>56410574.130000003</v>
      </c>
      <c r="G16" s="202"/>
      <c r="H16" s="481" t="s">
        <v>12</v>
      </c>
      <c r="I16" s="481"/>
      <c r="J16" s="258">
        <v>0</v>
      </c>
      <c r="K16" s="258">
        <v>5666823.4400000013</v>
      </c>
      <c r="L16" s="207"/>
    </row>
    <row r="17" spans="2:12" ht="15">
      <c r="B17" s="210"/>
      <c r="C17" s="481" t="s">
        <v>13</v>
      </c>
      <c r="D17" s="481"/>
      <c r="E17" s="258">
        <v>0</v>
      </c>
      <c r="F17" s="258">
        <v>159249.24</v>
      </c>
      <c r="G17" s="202"/>
      <c r="H17" s="481" t="s">
        <v>14</v>
      </c>
      <c r="I17" s="481"/>
      <c r="J17" s="258">
        <v>0</v>
      </c>
      <c r="K17" s="258">
        <v>0</v>
      </c>
      <c r="L17" s="207"/>
    </row>
    <row r="18" spans="2:12" ht="15">
      <c r="B18" s="210"/>
      <c r="C18" s="481" t="s">
        <v>15</v>
      </c>
      <c r="D18" s="481"/>
      <c r="E18" s="258">
        <v>0</v>
      </c>
      <c r="F18" s="258">
        <v>41841.14</v>
      </c>
      <c r="G18" s="202"/>
      <c r="H18" s="481" t="s">
        <v>16</v>
      </c>
      <c r="I18" s="481"/>
      <c r="J18" s="258">
        <v>0</v>
      </c>
      <c r="K18" s="258">
        <v>0</v>
      </c>
      <c r="L18" s="207"/>
    </row>
    <row r="19" spans="2:12" ht="15">
      <c r="B19" s="210"/>
      <c r="C19" s="481" t="s">
        <v>17</v>
      </c>
      <c r="D19" s="481"/>
      <c r="E19" s="258">
        <v>0</v>
      </c>
      <c r="F19" s="258">
        <v>0</v>
      </c>
      <c r="G19" s="202"/>
      <c r="H19" s="481" t="s">
        <v>18</v>
      </c>
      <c r="I19" s="481"/>
      <c r="J19" s="258">
        <v>0</v>
      </c>
      <c r="K19" s="258">
        <v>0</v>
      </c>
      <c r="L19" s="207"/>
    </row>
    <row r="20" spans="2:12" ht="15">
      <c r="B20" s="210"/>
      <c r="C20" s="481" t="s">
        <v>19</v>
      </c>
      <c r="D20" s="481"/>
      <c r="E20" s="258">
        <v>0</v>
      </c>
      <c r="F20" s="258">
        <v>112853.44000000006</v>
      </c>
      <c r="G20" s="202"/>
      <c r="H20" s="481" t="s">
        <v>20</v>
      </c>
      <c r="I20" s="481"/>
      <c r="J20" s="258">
        <v>0</v>
      </c>
      <c r="K20" s="258">
        <v>0</v>
      </c>
      <c r="L20" s="207"/>
    </row>
    <row r="21" spans="2:12" ht="36.75" customHeight="1">
      <c r="B21" s="210"/>
      <c r="C21" s="481" t="s">
        <v>21</v>
      </c>
      <c r="D21" s="481"/>
      <c r="E21" s="258">
        <v>0</v>
      </c>
      <c r="F21" s="258">
        <v>0</v>
      </c>
      <c r="G21" s="202"/>
      <c r="H21" s="481" t="s">
        <v>22</v>
      </c>
      <c r="I21" s="481"/>
      <c r="J21" s="258">
        <v>0</v>
      </c>
      <c r="K21" s="258">
        <v>0</v>
      </c>
      <c r="L21" s="207"/>
    </row>
    <row r="22" spans="2:12" ht="15">
      <c r="B22" s="210"/>
      <c r="C22" s="481" t="s">
        <v>23</v>
      </c>
      <c r="D22" s="481"/>
      <c r="E22" s="258">
        <v>0</v>
      </c>
      <c r="F22" s="258">
        <v>0</v>
      </c>
      <c r="G22" s="202"/>
      <c r="H22" s="481" t="s">
        <v>24</v>
      </c>
      <c r="I22" s="481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1" t="s">
        <v>25</v>
      </c>
      <c r="I23" s="481"/>
      <c r="J23" s="258">
        <v>281.8</v>
      </c>
      <c r="K23" s="258">
        <v>0</v>
      </c>
      <c r="L23" s="207"/>
    </row>
    <row r="24" spans="2:12" ht="15.75">
      <c r="B24" s="208"/>
      <c r="C24" s="477" t="s">
        <v>28</v>
      </c>
      <c r="D24" s="477"/>
      <c r="E24" s="252">
        <f>SUM(E26:E34)</f>
        <v>0</v>
      </c>
      <c r="F24" s="252">
        <f>SUM(F26:F34)</f>
        <v>43964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8" t="s">
        <v>29</v>
      </c>
      <c r="I25" s="478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1" t="s">
        <v>30</v>
      </c>
      <c r="D26" s="481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1" t="s">
        <v>32</v>
      </c>
      <c r="D27" s="481"/>
      <c r="E27" s="258">
        <v>0</v>
      </c>
      <c r="F27" s="258">
        <v>0</v>
      </c>
      <c r="G27" s="202"/>
      <c r="H27" s="481" t="s">
        <v>31</v>
      </c>
      <c r="I27" s="481"/>
      <c r="J27" s="258">
        <v>0</v>
      </c>
      <c r="K27" s="258">
        <v>0</v>
      </c>
      <c r="L27" s="207"/>
    </row>
    <row r="28" spans="2:12" ht="33.75" customHeight="1">
      <c r="B28" s="210"/>
      <c r="C28" s="481" t="s">
        <v>34</v>
      </c>
      <c r="D28" s="481"/>
      <c r="E28" s="258">
        <v>0</v>
      </c>
      <c r="F28" s="258">
        <v>0</v>
      </c>
      <c r="G28" s="202"/>
      <c r="H28" s="481" t="s">
        <v>33</v>
      </c>
      <c r="I28" s="481"/>
      <c r="J28" s="258">
        <v>0</v>
      </c>
      <c r="K28" s="258">
        <v>0</v>
      </c>
      <c r="L28" s="207"/>
    </row>
    <row r="29" spans="2:12" ht="15">
      <c r="B29" s="210"/>
      <c r="C29" s="481" t="s">
        <v>36</v>
      </c>
      <c r="D29" s="481"/>
      <c r="E29" s="258">
        <v>0</v>
      </c>
      <c r="F29" s="258">
        <v>43964</v>
      </c>
      <c r="G29" s="202"/>
      <c r="H29" s="481" t="s">
        <v>35</v>
      </c>
      <c r="I29" s="481"/>
      <c r="J29" s="258">
        <v>0</v>
      </c>
      <c r="K29" s="258">
        <v>0</v>
      </c>
      <c r="L29" s="207"/>
    </row>
    <row r="30" spans="2:12" ht="15">
      <c r="B30" s="210"/>
      <c r="C30" s="481" t="s">
        <v>38</v>
      </c>
      <c r="D30" s="481"/>
      <c r="E30" s="258">
        <v>0</v>
      </c>
      <c r="F30" s="258">
        <v>0</v>
      </c>
      <c r="G30" s="202"/>
      <c r="H30" s="481" t="s">
        <v>37</v>
      </c>
      <c r="I30" s="481"/>
      <c r="J30" s="258">
        <v>0</v>
      </c>
      <c r="K30" s="258">
        <v>0</v>
      </c>
      <c r="L30" s="207"/>
    </row>
    <row r="31" spans="2:12" ht="33.75" customHeight="1">
      <c r="B31" s="210"/>
      <c r="C31" s="481" t="s">
        <v>40</v>
      </c>
      <c r="D31" s="481"/>
      <c r="E31" s="258">
        <v>0</v>
      </c>
      <c r="F31" s="258">
        <v>0</v>
      </c>
      <c r="G31" s="202"/>
      <c r="H31" s="481" t="s">
        <v>39</v>
      </c>
      <c r="I31" s="481"/>
      <c r="J31" s="258">
        <v>0</v>
      </c>
      <c r="K31" s="258">
        <v>0</v>
      </c>
      <c r="L31" s="207"/>
    </row>
    <row r="32" spans="2:12" ht="15">
      <c r="B32" s="210"/>
      <c r="C32" s="481" t="s">
        <v>42</v>
      </c>
      <c r="D32" s="481"/>
      <c r="E32" s="258">
        <v>0</v>
      </c>
      <c r="F32" s="258">
        <v>0</v>
      </c>
      <c r="G32" s="202"/>
      <c r="H32" s="481" t="s">
        <v>41</v>
      </c>
      <c r="I32" s="481"/>
      <c r="J32" s="258">
        <v>0</v>
      </c>
      <c r="K32" s="258">
        <v>0</v>
      </c>
      <c r="L32" s="207"/>
    </row>
    <row r="33" spans="2:12" ht="25.5" customHeight="1">
      <c r="B33" s="210"/>
      <c r="C33" s="481" t="s">
        <v>43</v>
      </c>
      <c r="D33" s="481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1" t="s">
        <v>45</v>
      </c>
      <c r="D34" s="481"/>
      <c r="E34" s="258">
        <v>0</v>
      </c>
      <c r="F34" s="258">
        <v>0</v>
      </c>
      <c r="G34" s="202"/>
      <c r="H34" s="477" t="s">
        <v>48</v>
      </c>
      <c r="I34" s="477"/>
      <c r="J34" s="252">
        <f>J36+J42+J50</f>
        <v>62435023.590000026</v>
      </c>
      <c r="K34" s="252">
        <f>K36+K42+K50</f>
        <v>0.4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7" t="s">
        <v>50</v>
      </c>
      <c r="I36" s="477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1" t="s">
        <v>51</v>
      </c>
      <c r="I38" s="481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1" t="s">
        <v>52</v>
      </c>
      <c r="I39" s="481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1" t="s">
        <v>53</v>
      </c>
      <c r="I40" s="481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7" t="s">
        <v>54</v>
      </c>
      <c r="I42" s="477"/>
      <c r="J42" s="252">
        <f>SUM(J44:J48)</f>
        <v>62435023.590000026</v>
      </c>
      <c r="K42" s="252">
        <f>SUM(K44:K48)</f>
        <v>0.4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1" t="s">
        <v>55</v>
      </c>
      <c r="I44" s="481"/>
      <c r="J44" s="258">
        <v>23386929.850000024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1" t="s">
        <v>56</v>
      </c>
      <c r="I45" s="481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1" t="s">
        <v>57</v>
      </c>
      <c r="I46" s="481"/>
      <c r="J46" s="258">
        <v>0</v>
      </c>
      <c r="K46" s="258">
        <v>0.4</v>
      </c>
      <c r="L46" s="207"/>
    </row>
    <row r="47" spans="2:12" ht="15">
      <c r="B47" s="210"/>
      <c r="C47" s="202"/>
      <c r="D47" s="202"/>
      <c r="E47" s="202"/>
      <c r="F47" s="202"/>
      <c r="G47" s="202"/>
      <c r="H47" s="481" t="s">
        <v>58</v>
      </c>
      <c r="I47" s="481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1" t="s">
        <v>59</v>
      </c>
      <c r="I48" s="481"/>
      <c r="J48" s="258">
        <v>0</v>
      </c>
      <c r="K48" s="258">
        <v>0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7" t="s">
        <v>158</v>
      </c>
      <c r="I50" s="477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1" t="s">
        <v>61</v>
      </c>
      <c r="I52" s="481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2" t="s">
        <v>62</v>
      </c>
      <c r="I53" s="502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80" t="s">
        <v>302</v>
      </c>
      <c r="C56" s="480"/>
      <c r="D56" s="480"/>
      <c r="E56" s="480"/>
      <c r="F56" s="480"/>
      <c r="G56" s="480"/>
      <c r="H56" s="480"/>
      <c r="I56" s="480"/>
      <c r="J56" s="480"/>
      <c r="K56" s="480"/>
      <c r="L56" s="480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3"/>
      <c r="E60" s="503"/>
      <c r="F60" s="229"/>
      <c r="H60" s="260"/>
      <c r="I60" s="260"/>
      <c r="J60" s="229"/>
      <c r="K60" s="229"/>
    </row>
    <row r="61" spans="2:12" ht="15.75">
      <c r="C61" s="203"/>
      <c r="D61" s="504"/>
      <c r="E61" s="504"/>
      <c r="F61" s="229"/>
      <c r="G61" s="229"/>
      <c r="I61" s="504"/>
      <c r="J61" s="504"/>
      <c r="K61" s="229"/>
    </row>
    <row r="62" spans="2:12" ht="15.75" customHeight="1">
      <c r="C62" s="232"/>
      <c r="D62" s="468"/>
      <c r="E62" s="468"/>
      <c r="F62" s="229"/>
      <c r="G62" s="229"/>
      <c r="I62" s="468"/>
      <c r="J62" s="468"/>
      <c r="K62" s="229"/>
    </row>
    <row r="63" spans="2:12" ht="18.75" customHeight="1">
      <c r="B63" s="499"/>
      <c r="C63" s="499"/>
      <c r="D63" s="499"/>
      <c r="E63" s="499"/>
      <c r="F63" s="499"/>
      <c r="G63" s="499"/>
      <c r="H63" s="499"/>
      <c r="I63" s="499"/>
      <c r="J63" s="499"/>
      <c r="K63" s="499"/>
      <c r="L63" s="499"/>
    </row>
  </sheetData>
  <mergeCells count="64">
    <mergeCell ref="D62:E62"/>
    <mergeCell ref="H53:I53"/>
    <mergeCell ref="D60:E60"/>
    <mergeCell ref="D61:E61"/>
    <mergeCell ref="B56:L56"/>
    <mergeCell ref="I61:J61"/>
    <mergeCell ref="I62:J62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C24:D24"/>
    <mergeCell ref="H25:I25"/>
    <mergeCell ref="C26:D26"/>
    <mergeCell ref="C27:D27"/>
    <mergeCell ref="H27:I27"/>
    <mergeCell ref="C21:D21"/>
    <mergeCell ref="H21:I21"/>
    <mergeCell ref="C22:D22"/>
    <mergeCell ref="H22:I22"/>
    <mergeCell ref="H23:I23"/>
    <mergeCell ref="C18:D18"/>
    <mergeCell ref="H18:I18"/>
    <mergeCell ref="C19:D19"/>
    <mergeCell ref="H19:I19"/>
    <mergeCell ref="C20:D20"/>
    <mergeCell ref="H20:I20"/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43" zoomScaleNormal="100" zoomScaleSheetLayoutView="80" workbookViewId="0">
      <selection activeCell="G66" sqref="G66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05"/>
      <c r="E2" s="505"/>
      <c r="F2" s="327"/>
      <c r="G2" s="327"/>
      <c r="H2" s="327"/>
      <c r="I2" s="327"/>
    </row>
    <row r="3" spans="2:10" ht="26.25">
      <c r="B3" s="506" t="s">
        <v>305</v>
      </c>
      <c r="C3" s="506"/>
      <c r="D3" s="506"/>
      <c r="E3" s="506"/>
      <c r="F3" s="506"/>
      <c r="G3" s="506"/>
      <c r="H3" s="506"/>
      <c r="I3" s="506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07" t="s">
        <v>343</v>
      </c>
      <c r="C5" s="507"/>
      <c r="D5" s="507"/>
      <c r="E5" s="507"/>
      <c r="F5" s="507"/>
      <c r="G5" s="507"/>
      <c r="H5" s="507"/>
      <c r="I5" s="507"/>
      <c r="J5" s="332"/>
    </row>
    <row r="6" spans="2:10" ht="18">
      <c r="B6" s="508" t="s">
        <v>2</v>
      </c>
      <c r="C6" s="508"/>
      <c r="D6" s="508"/>
      <c r="E6" s="508"/>
      <c r="F6" s="508"/>
      <c r="G6" s="508"/>
      <c r="H6" s="508"/>
      <c r="I6" s="508"/>
    </row>
    <row r="7" spans="2:10" ht="15.75">
      <c r="B7" s="318"/>
      <c r="C7" s="383" t="s">
        <v>3</v>
      </c>
      <c r="D7" s="509" t="s">
        <v>344</v>
      </c>
      <c r="E7" s="509"/>
      <c r="F7" s="509"/>
      <c r="G7" s="509"/>
      <c r="H7" s="509"/>
      <c r="I7" s="509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12"/>
      <c r="C10" s="514" t="s">
        <v>5</v>
      </c>
      <c r="D10" s="515"/>
      <c r="E10" s="518" t="s">
        <v>306</v>
      </c>
      <c r="F10" s="518" t="s">
        <v>307</v>
      </c>
      <c r="G10" s="518" t="s">
        <v>308</v>
      </c>
      <c r="H10" s="518" t="s">
        <v>309</v>
      </c>
      <c r="I10" s="518" t="s">
        <v>310</v>
      </c>
    </row>
    <row r="11" spans="2:10" ht="12">
      <c r="B11" s="513"/>
      <c r="C11" s="516"/>
      <c r="D11" s="517"/>
      <c r="E11" s="519"/>
      <c r="F11" s="519"/>
      <c r="G11" s="519"/>
      <c r="H11" s="519"/>
      <c r="I11" s="519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0" t="s">
        <v>7</v>
      </c>
      <c r="D14" s="521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22" t="s">
        <v>9</v>
      </c>
      <c r="D16" s="523"/>
      <c r="E16" s="337"/>
      <c r="F16" s="337"/>
      <c r="G16" s="337"/>
      <c r="H16" s="337"/>
      <c r="I16" s="337"/>
    </row>
    <row r="17" spans="2:9" ht="12.75">
      <c r="B17" s="333"/>
      <c r="C17" s="338"/>
      <c r="D17" s="339"/>
      <c r="E17" s="337"/>
      <c r="F17" s="337"/>
      <c r="G17" s="337"/>
      <c r="H17" s="337"/>
      <c r="I17" s="337"/>
    </row>
    <row r="18" spans="2:9" ht="12.75">
      <c r="B18" s="333"/>
      <c r="C18" s="510" t="s">
        <v>11</v>
      </c>
      <c r="D18" s="511"/>
      <c r="E18" s="340">
        <v>40201654.539999962</v>
      </c>
      <c r="F18" s="340">
        <v>820159923.20000005</v>
      </c>
      <c r="G18" s="340">
        <v>763749349.07000005</v>
      </c>
      <c r="H18" s="368">
        <f>E18+F18-G18</f>
        <v>96612228.669999957</v>
      </c>
      <c r="I18" s="340">
        <f>H18-E18</f>
        <v>56410574.129999995</v>
      </c>
    </row>
    <row r="19" spans="2:9" ht="12.75">
      <c r="B19" s="333"/>
      <c r="C19" s="510" t="s">
        <v>13</v>
      </c>
      <c r="D19" s="511"/>
      <c r="E19" s="368">
        <v>782550.52</v>
      </c>
      <c r="F19" s="340">
        <v>264930999.12</v>
      </c>
      <c r="G19" s="340">
        <v>264335800.41</v>
      </c>
      <c r="H19" s="340">
        <f t="shared" ref="H19:H24" si="0">E19+F19-G19</f>
        <v>1377749.2300000191</v>
      </c>
      <c r="I19" s="340">
        <f t="shared" ref="I19:I24" si="1">H19-E19</f>
        <v>595198.71000001905</v>
      </c>
    </row>
    <row r="20" spans="2:9" ht="12.75">
      <c r="B20" s="333"/>
      <c r="C20" s="510" t="s">
        <v>15</v>
      </c>
      <c r="D20" s="511"/>
      <c r="E20" s="340">
        <v>27544.53</v>
      </c>
      <c r="F20" s="340">
        <v>297543.14</v>
      </c>
      <c r="G20" s="340">
        <v>255702</v>
      </c>
      <c r="H20" s="340">
        <f t="shared" si="0"/>
        <v>69385.670000000042</v>
      </c>
      <c r="I20" s="340">
        <f t="shared" si="1"/>
        <v>41841.140000000043</v>
      </c>
    </row>
    <row r="21" spans="2:9" ht="12.75">
      <c r="B21" s="333"/>
      <c r="C21" s="510" t="s">
        <v>17</v>
      </c>
      <c r="D21" s="511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9" ht="12.75">
      <c r="B22" s="333"/>
      <c r="C22" s="510" t="s">
        <v>19</v>
      </c>
      <c r="D22" s="511"/>
      <c r="E22" s="340">
        <v>926044.34999999963</v>
      </c>
      <c r="F22" s="340">
        <v>202974.5</v>
      </c>
      <c r="G22" s="340">
        <v>90121.06</v>
      </c>
      <c r="H22" s="340">
        <f t="shared" si="0"/>
        <v>1038897.7899999996</v>
      </c>
      <c r="I22" s="340">
        <f t="shared" si="1"/>
        <v>112853.43999999994</v>
      </c>
    </row>
    <row r="23" spans="2:9" ht="12.75">
      <c r="B23" s="333"/>
      <c r="C23" s="510" t="s">
        <v>21</v>
      </c>
      <c r="D23" s="511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9" ht="12.75">
      <c r="B24" s="333"/>
      <c r="C24" s="524" t="s">
        <v>23</v>
      </c>
      <c r="D24" s="525"/>
      <c r="E24" s="344">
        <v>23294</v>
      </c>
      <c r="F24" s="340">
        <v>0</v>
      </c>
      <c r="G24" s="340">
        <v>0</v>
      </c>
      <c r="H24" s="340">
        <f t="shared" si="0"/>
        <v>23294</v>
      </c>
      <c r="I24" s="340">
        <f t="shared" si="1"/>
        <v>0</v>
      </c>
    </row>
    <row r="25" spans="2:9" ht="12.75">
      <c r="B25" s="333"/>
      <c r="C25" s="342"/>
      <c r="D25" s="343"/>
      <c r="F25" s="344"/>
      <c r="G25" s="344"/>
      <c r="H25" s="344"/>
      <c r="I25" s="344"/>
    </row>
    <row r="26" spans="2:9" ht="12.75">
      <c r="B26" s="345"/>
      <c r="C26" s="522" t="s">
        <v>26</v>
      </c>
      <c r="D26" s="523"/>
      <c r="E26" s="346">
        <f>SUM(E18:E24)</f>
        <v>41961087.939999968</v>
      </c>
      <c r="F26" s="346">
        <f>SUM(F18:F25)</f>
        <v>1085591439.9600003</v>
      </c>
      <c r="G26" s="346">
        <f>SUM(G18:G25)</f>
        <v>1028430972.54</v>
      </c>
      <c r="H26" s="346">
        <f>SUM(H18:H25)</f>
        <v>99121555.359999985</v>
      </c>
      <c r="I26" s="346">
        <f>SUM(I18:I25)</f>
        <v>57160467.420000009</v>
      </c>
    </row>
    <row r="27" spans="2:9" ht="12.75">
      <c r="B27" s="345"/>
      <c r="C27" s="335"/>
      <c r="D27" s="347"/>
      <c r="E27" s="348"/>
      <c r="F27" s="348"/>
      <c r="G27" s="348"/>
      <c r="H27" s="348"/>
      <c r="I27" s="348"/>
    </row>
    <row r="28" spans="2:9" ht="12.75">
      <c r="B28" s="333"/>
      <c r="C28" s="342"/>
      <c r="D28" s="349"/>
      <c r="E28" s="344"/>
      <c r="F28" s="344"/>
      <c r="G28" s="344"/>
      <c r="H28" s="344"/>
      <c r="I28" s="344"/>
    </row>
    <row r="29" spans="2:9" ht="12.75">
      <c r="B29" s="333"/>
      <c r="C29" s="522" t="s">
        <v>28</v>
      </c>
      <c r="D29" s="523"/>
      <c r="E29" s="350"/>
      <c r="F29" s="350"/>
      <c r="G29" s="350"/>
      <c r="H29" s="350"/>
      <c r="I29" s="350"/>
    </row>
    <row r="30" spans="2:9" ht="12.75">
      <c r="B30" s="333"/>
      <c r="C30" s="342"/>
      <c r="D30" s="349"/>
      <c r="E30" s="344"/>
      <c r="F30" s="344"/>
      <c r="G30" s="344"/>
      <c r="H30" s="344"/>
      <c r="I30" s="344"/>
    </row>
    <row r="31" spans="2:9" ht="12.75">
      <c r="B31" s="333"/>
      <c r="C31" s="510" t="s">
        <v>30</v>
      </c>
      <c r="D31" s="511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</row>
    <row r="32" spans="2:9" ht="12.75">
      <c r="B32" s="333"/>
      <c r="C32" s="510" t="s">
        <v>32</v>
      </c>
      <c r="D32" s="511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</row>
    <row r="33" spans="2:9" ht="12.75">
      <c r="B33" s="333"/>
      <c r="C33" s="510" t="s">
        <v>34</v>
      </c>
      <c r="D33" s="511"/>
      <c r="E33" s="340">
        <v>87177084.319999993</v>
      </c>
      <c r="F33" s="340">
        <v>0</v>
      </c>
      <c r="G33" s="340">
        <v>0</v>
      </c>
      <c r="H33" s="340">
        <f t="shared" si="2"/>
        <v>87177084.319999993</v>
      </c>
      <c r="I33" s="340">
        <f t="shared" si="3"/>
        <v>0</v>
      </c>
    </row>
    <row r="34" spans="2:9" ht="12.75">
      <c r="B34" s="333"/>
      <c r="C34" s="510" t="s">
        <v>36</v>
      </c>
      <c r="D34" s="511"/>
      <c r="E34" s="340">
        <v>23849997.16</v>
      </c>
      <c r="F34" s="340">
        <v>43964</v>
      </c>
      <c r="G34" s="340">
        <v>0</v>
      </c>
      <c r="H34" s="340">
        <f t="shared" si="2"/>
        <v>23893961.16</v>
      </c>
      <c r="I34" s="340">
        <f t="shared" si="3"/>
        <v>43964</v>
      </c>
    </row>
    <row r="35" spans="2:9" ht="12.75">
      <c r="B35" s="333"/>
      <c r="C35" s="510" t="s">
        <v>38</v>
      </c>
      <c r="D35" s="511"/>
      <c r="E35" s="340">
        <v>677440</v>
      </c>
      <c r="F35" s="340">
        <v>0</v>
      </c>
      <c r="G35" s="340">
        <v>0</v>
      </c>
      <c r="H35" s="340">
        <f t="shared" si="2"/>
        <v>677440</v>
      </c>
      <c r="I35" s="340">
        <f t="shared" si="3"/>
        <v>0</v>
      </c>
    </row>
    <row r="36" spans="2:9" ht="12.75">
      <c r="B36" s="333"/>
      <c r="C36" s="510" t="s">
        <v>40</v>
      </c>
      <c r="D36" s="511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</row>
    <row r="37" spans="2:9" ht="12.75">
      <c r="B37" s="333"/>
      <c r="C37" s="510" t="s">
        <v>42</v>
      </c>
      <c r="D37" s="511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</row>
    <row r="38" spans="2:9" ht="12.75">
      <c r="B38" s="333"/>
      <c r="C38" s="510" t="s">
        <v>43</v>
      </c>
      <c r="D38" s="511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</row>
    <row r="39" spans="2:9" ht="12.75">
      <c r="B39" s="333"/>
      <c r="C39" s="510" t="s">
        <v>45</v>
      </c>
      <c r="D39" s="511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</row>
    <row r="40" spans="2:9" ht="12.75">
      <c r="B40" s="333"/>
      <c r="C40" s="342"/>
      <c r="D40" s="343"/>
      <c r="E40" s="344"/>
      <c r="F40" s="344"/>
      <c r="G40" s="344"/>
      <c r="H40" s="344"/>
      <c r="I40" s="344"/>
    </row>
    <row r="41" spans="2:9" ht="12.75">
      <c r="B41" s="345"/>
      <c r="C41" s="522" t="s">
        <v>47</v>
      </c>
      <c r="D41" s="523"/>
      <c r="E41" s="346">
        <f>SUM(E31:E40)</f>
        <v>99013062.049999982</v>
      </c>
      <c r="F41" s="346">
        <f>SUM(F31:F40)</f>
        <v>43964</v>
      </c>
      <c r="G41" s="346">
        <f>SUM(G31:G40)</f>
        <v>0</v>
      </c>
      <c r="H41" s="346">
        <f>SUM(H31:H40)</f>
        <v>99057026.049999982</v>
      </c>
      <c r="I41" s="346">
        <f>SUM(I31:I40)</f>
        <v>43964</v>
      </c>
    </row>
    <row r="42" spans="2:9" ht="12.75">
      <c r="B42" s="333"/>
      <c r="C42" s="342"/>
      <c r="D42" s="351"/>
      <c r="E42" s="344"/>
      <c r="F42" s="344"/>
      <c r="G42" s="344"/>
      <c r="H42" s="344"/>
      <c r="I42" s="344"/>
    </row>
    <row r="43" spans="2:9" ht="12.75">
      <c r="B43" s="333"/>
      <c r="C43" s="522" t="s">
        <v>49</v>
      </c>
      <c r="D43" s="523"/>
      <c r="E43" s="346">
        <f>E26+E41</f>
        <v>140974149.98999995</v>
      </c>
      <c r="F43" s="346">
        <f>F26+F41</f>
        <v>1085635403.9600003</v>
      </c>
      <c r="G43" s="346">
        <f>G26+G41</f>
        <v>1028430972.54</v>
      </c>
      <c r="H43" s="346">
        <f>H26+H41</f>
        <v>198178581.40999997</v>
      </c>
      <c r="I43" s="346">
        <f>I26+I41</f>
        <v>57204431.420000009</v>
      </c>
    </row>
    <row r="44" spans="2:9" ht="12.75">
      <c r="B44" s="333"/>
      <c r="C44" s="342"/>
      <c r="D44" s="349"/>
      <c r="E44" s="344"/>
      <c r="F44" s="344"/>
      <c r="G44" s="344"/>
      <c r="H44" s="344"/>
      <c r="I44" s="344"/>
    </row>
    <row r="45" spans="2:9" ht="12">
      <c r="B45" s="352"/>
      <c r="C45" s="353"/>
      <c r="D45" s="354"/>
      <c r="E45" s="355"/>
      <c r="F45" s="355"/>
      <c r="G45" s="355"/>
      <c r="H45" s="355"/>
      <c r="I45" s="355"/>
    </row>
    <row r="46" spans="2:9" ht="12">
      <c r="B46" s="352"/>
      <c r="C46" s="353"/>
      <c r="D46" s="354"/>
      <c r="E46" s="355"/>
      <c r="F46" s="355"/>
      <c r="G46" s="355"/>
      <c r="H46" s="355"/>
      <c r="I46" s="355"/>
    </row>
    <row r="47" spans="2:9" ht="12">
      <c r="B47" s="352"/>
      <c r="C47" s="353"/>
      <c r="D47" s="325"/>
      <c r="E47" s="326"/>
      <c r="F47" s="326"/>
      <c r="G47" s="326"/>
      <c r="H47" s="326"/>
      <c r="I47" s="326"/>
    </row>
    <row r="48" spans="2:9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27" t="s">
        <v>302</v>
      </c>
      <c r="D59" s="527"/>
      <c r="E59" s="527"/>
      <c r="F59" s="527"/>
      <c r="G59" s="527"/>
      <c r="H59" s="527"/>
      <c r="I59" s="527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28"/>
      <c r="B68" s="528"/>
      <c r="C68" s="528"/>
      <c r="D68" s="528"/>
      <c r="E68" s="528"/>
      <c r="F68" s="528"/>
      <c r="G68" s="528"/>
      <c r="H68" s="528"/>
      <c r="I68" s="528"/>
      <c r="J68" s="261"/>
    </row>
    <row r="69" spans="1:10" s="262" customFormat="1" ht="12.75" customHeight="1">
      <c r="A69" s="261"/>
      <c r="B69" s="261"/>
      <c r="C69" s="367"/>
      <c r="D69" s="526"/>
      <c r="E69" s="526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I10:I11"/>
    <mergeCell ref="C14:D14"/>
    <mergeCell ref="C16:D16"/>
    <mergeCell ref="C18:D18"/>
    <mergeCell ref="G10:G11"/>
    <mergeCell ref="H10:H11"/>
    <mergeCell ref="C19:D19"/>
    <mergeCell ref="B10:B11"/>
    <mergeCell ref="C10:D11"/>
    <mergeCell ref="E10:E11"/>
    <mergeCell ref="F10:F11"/>
    <mergeCell ref="D2:E2"/>
    <mergeCell ref="B3:I3"/>
    <mergeCell ref="B5:I5"/>
    <mergeCell ref="B6:I6"/>
    <mergeCell ref="D7:I7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zoomScaleNormal="100" workbookViewId="0">
      <selection activeCell="J55" sqref="J55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30"/>
      <c r="C2" s="530"/>
      <c r="D2" s="530"/>
      <c r="E2" s="530"/>
      <c r="F2" s="530"/>
      <c r="G2" s="530"/>
      <c r="H2" s="530"/>
      <c r="I2" s="530"/>
      <c r="J2" s="530"/>
      <c r="K2" s="530"/>
    </row>
    <row r="3" spans="1:11" ht="23.25">
      <c r="A3" s="384"/>
      <c r="B3" s="531" t="s">
        <v>311</v>
      </c>
      <c r="C3" s="531"/>
      <c r="D3" s="531"/>
      <c r="E3" s="531"/>
      <c r="F3" s="531"/>
      <c r="G3" s="531"/>
      <c r="H3" s="531"/>
      <c r="I3" s="531"/>
      <c r="J3" s="531"/>
      <c r="K3" s="531"/>
    </row>
    <row r="4" spans="1:11" ht="15.75">
      <c r="A4" s="384"/>
      <c r="B4" s="532" t="s">
        <v>343</v>
      </c>
      <c r="C4" s="532"/>
      <c r="D4" s="532"/>
      <c r="E4" s="532"/>
      <c r="F4" s="532"/>
      <c r="G4" s="532"/>
      <c r="H4" s="532"/>
      <c r="I4" s="532"/>
      <c r="J4" s="532"/>
      <c r="K4" s="532"/>
    </row>
    <row r="5" spans="1:11" ht="15.75">
      <c r="A5" s="384"/>
      <c r="B5" s="532" t="s">
        <v>2</v>
      </c>
      <c r="C5" s="532"/>
      <c r="D5" s="532"/>
      <c r="E5" s="532"/>
      <c r="F5" s="532"/>
      <c r="G5" s="532"/>
      <c r="H5" s="532"/>
      <c r="I5" s="532"/>
      <c r="J5" s="532"/>
      <c r="K5" s="532"/>
    </row>
    <row r="6" spans="1:11" s="387" customFormat="1">
      <c r="A6" s="386"/>
      <c r="B6" s="533" t="s">
        <v>344</v>
      </c>
      <c r="C6" s="533"/>
      <c r="D6" s="533"/>
      <c r="E6" s="533"/>
      <c r="F6" s="533"/>
      <c r="G6" s="533"/>
      <c r="H6" s="533"/>
      <c r="I6" s="533"/>
      <c r="J6" s="533"/>
      <c r="K6" s="533"/>
    </row>
    <row r="7" spans="1:11" ht="9" customHeight="1">
      <c r="A7" s="384"/>
      <c r="B7" s="388"/>
      <c r="C7" s="535"/>
      <c r="D7" s="535"/>
      <c r="E7" s="535"/>
      <c r="F7" s="535"/>
      <c r="G7" s="535"/>
      <c r="H7" s="535"/>
      <c r="I7" s="535"/>
      <c r="J7" s="535"/>
      <c r="K7" s="535"/>
    </row>
    <row r="8" spans="1:11" ht="24" customHeight="1">
      <c r="A8" s="384"/>
      <c r="B8" s="369"/>
      <c r="C8" s="536" t="s">
        <v>312</v>
      </c>
      <c r="D8" s="536"/>
      <c r="E8" s="536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35"/>
      <c r="D9" s="535"/>
      <c r="E9" s="535"/>
      <c r="F9" s="535"/>
      <c r="G9" s="535"/>
      <c r="H9" s="535"/>
      <c r="I9" s="535"/>
      <c r="J9" s="535"/>
      <c r="K9" s="537"/>
    </row>
    <row r="10" spans="1:11" ht="7.5" customHeight="1">
      <c r="A10" s="384"/>
      <c r="B10" s="3"/>
      <c r="C10" s="535"/>
      <c r="D10" s="535"/>
      <c r="E10" s="535"/>
      <c r="F10" s="535"/>
      <c r="G10" s="535"/>
      <c r="H10" s="535"/>
      <c r="I10" s="535"/>
      <c r="J10" s="535"/>
      <c r="K10" s="537"/>
    </row>
    <row r="11" spans="1:11">
      <c r="A11" s="384"/>
      <c r="B11" s="3"/>
      <c r="C11" s="538" t="s">
        <v>317</v>
      </c>
      <c r="D11" s="538"/>
      <c r="E11" s="538"/>
      <c r="F11" s="1"/>
      <c r="G11" s="1"/>
      <c r="H11" s="1"/>
      <c r="I11" s="1"/>
      <c r="J11" s="1"/>
      <c r="K11" s="389"/>
    </row>
    <row r="12" spans="1:11">
      <c r="A12" s="384"/>
      <c r="B12" s="288"/>
      <c r="C12" s="462" t="s">
        <v>318</v>
      </c>
      <c r="D12" s="462"/>
      <c r="E12" s="462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38" t="s">
        <v>319</v>
      </c>
      <c r="D13" s="538"/>
      <c r="E13" s="538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4" t="s">
        <v>320</v>
      </c>
      <c r="E14" s="534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4" t="s">
        <v>321</v>
      </c>
      <c r="E15" s="534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4" t="s">
        <v>322</v>
      </c>
      <c r="E16" s="534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38" t="s">
        <v>323</v>
      </c>
      <c r="D18" s="538"/>
      <c r="E18" s="538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4" t="s">
        <v>324</v>
      </c>
      <c r="E19" s="534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4" t="s">
        <v>325</v>
      </c>
      <c r="E20" s="534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4" t="s">
        <v>321</v>
      </c>
      <c r="E21" s="534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4" t="s">
        <v>322</v>
      </c>
      <c r="E22" s="534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39" t="s">
        <v>326</v>
      </c>
      <c r="D24" s="539"/>
      <c r="E24" s="539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2" t="s">
        <v>327</v>
      </c>
      <c r="D26" s="462"/>
      <c r="E26" s="462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38" t="s">
        <v>319</v>
      </c>
      <c r="D27" s="538"/>
      <c r="E27" s="538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4" t="s">
        <v>320</v>
      </c>
      <c r="E28" s="534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4" t="s">
        <v>321</v>
      </c>
      <c r="E29" s="534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4" t="s">
        <v>322</v>
      </c>
      <c r="E30" s="534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38" t="s">
        <v>323</v>
      </c>
      <c r="D32" s="538"/>
      <c r="E32" s="538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4" t="s">
        <v>324</v>
      </c>
      <c r="E33" s="534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4" t="s">
        <v>325</v>
      </c>
      <c r="E34" s="534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4" t="s">
        <v>321</v>
      </c>
      <c r="E35" s="534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4" t="s">
        <v>322</v>
      </c>
      <c r="E36" s="534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39" t="s">
        <v>328</v>
      </c>
      <c r="D38" s="539"/>
      <c r="E38" s="539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38" t="s">
        <v>329</v>
      </c>
      <c r="D40" s="538"/>
      <c r="E40" s="538"/>
      <c r="F40" s="264"/>
      <c r="G40" s="395"/>
      <c r="H40" s="395"/>
      <c r="I40" s="407">
        <v>33169142</v>
      </c>
      <c r="J40" s="408">
        <f>ESF!J37</f>
        <v>27502600.359999999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40" t="s">
        <v>330</v>
      </c>
      <c r="D42" s="540"/>
      <c r="E42" s="540"/>
      <c r="F42" s="410"/>
      <c r="G42" s="411"/>
      <c r="H42" s="411"/>
      <c r="I42" s="412">
        <f>I40</f>
        <v>33169142</v>
      </c>
      <c r="J42" s="412">
        <f>J40</f>
        <v>27502600.359999999</v>
      </c>
      <c r="K42" s="413"/>
      <c r="N42" s="441"/>
    </row>
    <row r="43" spans="1:14" ht="9" customHeight="1">
      <c r="A43" s="384"/>
      <c r="C43" s="462"/>
      <c r="D43" s="462"/>
      <c r="E43" s="462"/>
      <c r="F43" s="462"/>
      <c r="G43" s="462"/>
      <c r="H43" s="462"/>
      <c r="I43" s="462"/>
      <c r="J43" s="462"/>
      <c r="K43" s="462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43" t="s">
        <v>302</v>
      </c>
      <c r="D45" s="543"/>
      <c r="E45" s="543"/>
      <c r="F45" s="543"/>
      <c r="G45" s="543"/>
      <c r="H45" s="543"/>
      <c r="I45" s="543"/>
      <c r="J45" s="543"/>
      <c r="K45" s="543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>
      <c r="A47" s="384"/>
      <c r="B47" s="263"/>
      <c r="C47" s="364"/>
      <c r="D47" s="364"/>
      <c r="E47" s="364"/>
      <c r="F47" s="364"/>
      <c r="G47" s="364"/>
      <c r="H47" s="364"/>
      <c r="I47" s="364"/>
      <c r="J47" s="364"/>
      <c r="K47" s="364"/>
    </row>
    <row r="48" spans="1:14" s="387" customFormat="1">
      <c r="A48" s="386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56"/>
      <c r="E49" s="656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41"/>
      <c r="E50" s="541"/>
      <c r="F50" s="541"/>
      <c r="G50" s="414"/>
      <c r="H50" s="386"/>
      <c r="I50" s="541"/>
      <c r="J50" s="541"/>
      <c r="K50" s="414"/>
    </row>
    <row r="51" spans="1:11" s="387" customFormat="1" ht="15" customHeight="1">
      <c r="A51" s="386"/>
      <c r="B51" s="263"/>
      <c r="C51" s="367"/>
      <c r="D51" s="542"/>
      <c r="E51" s="542"/>
      <c r="F51" s="542"/>
      <c r="G51" s="414"/>
      <c r="H51" s="386"/>
      <c r="I51" s="542"/>
      <c r="J51" s="542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>
      <c r="A53" s="384"/>
      <c r="B53" s="529"/>
      <c r="C53" s="529"/>
      <c r="D53" s="529"/>
      <c r="E53" s="529"/>
      <c r="F53" s="529"/>
      <c r="G53" s="529"/>
      <c r="H53" s="529"/>
      <c r="I53" s="529"/>
      <c r="J53" s="529"/>
      <c r="K53" s="529"/>
    </row>
    <row r="54" spans="1:11" ht="15" customHeight="1">
      <c r="A54" s="384"/>
      <c r="B54" s="384"/>
      <c r="C54" s="384"/>
      <c r="D54" s="384"/>
      <c r="E54" s="384"/>
      <c r="F54" s="384"/>
      <c r="G54" s="384"/>
      <c r="I54" s="384"/>
      <c r="J54" s="384"/>
      <c r="K54" s="384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C43:K43"/>
    <mergeCell ref="I50:J50"/>
    <mergeCell ref="I51:J51"/>
    <mergeCell ref="D50:F50"/>
    <mergeCell ref="D51:F51"/>
    <mergeCell ref="C45:K45"/>
    <mergeCell ref="D49:E49"/>
    <mergeCell ref="D35:E35"/>
    <mergeCell ref="D36:E36"/>
    <mergeCell ref="C38:E38"/>
    <mergeCell ref="C40:E40"/>
    <mergeCell ref="C42:E42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4" t="s">
        <v>0</v>
      </c>
      <c r="C6" s="555"/>
      <c r="D6" s="555"/>
      <c r="E6" s="555"/>
      <c r="F6" s="555"/>
      <c r="G6" s="555"/>
      <c r="H6" s="555"/>
      <c r="I6" s="556"/>
    </row>
    <row r="7" spans="2:9">
      <c r="B7" s="557" t="s">
        <v>4</v>
      </c>
      <c r="C7" s="558"/>
      <c r="D7" s="558"/>
      <c r="E7" s="558"/>
      <c r="F7" s="558"/>
      <c r="G7" s="558"/>
      <c r="H7" s="558"/>
      <c r="I7" s="559"/>
    </row>
    <row r="8" spans="2:9">
      <c r="B8" s="560" t="s">
        <v>163</v>
      </c>
      <c r="C8" s="561"/>
      <c r="D8" s="561"/>
      <c r="E8" s="561"/>
      <c r="F8" s="561"/>
      <c r="G8" s="561"/>
      <c r="H8" s="561"/>
      <c r="I8" s="562"/>
    </row>
    <row r="9" spans="2:9">
      <c r="B9" s="560" t="s">
        <v>164</v>
      </c>
      <c r="C9" s="561"/>
      <c r="D9" s="561"/>
      <c r="E9" s="561"/>
      <c r="F9" s="561"/>
      <c r="G9" s="561"/>
      <c r="H9" s="561"/>
      <c r="I9" s="562"/>
    </row>
    <row r="10" spans="2:9">
      <c r="B10" s="563" t="s">
        <v>159</v>
      </c>
      <c r="C10" s="564"/>
      <c r="D10" s="564"/>
      <c r="E10" s="564"/>
      <c r="F10" s="564"/>
      <c r="G10" s="564"/>
      <c r="H10" s="564"/>
      <c r="I10" s="565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4" t="s">
        <v>66</v>
      </c>
      <c r="C12" s="545"/>
      <c r="D12" s="550" t="s">
        <v>165</v>
      </c>
      <c r="E12" s="551"/>
      <c r="F12" s="551"/>
      <c r="G12" s="551"/>
      <c r="H12" s="552"/>
      <c r="I12" s="553" t="s">
        <v>166</v>
      </c>
    </row>
    <row r="13" spans="2:9" ht="24.75">
      <c r="B13" s="546"/>
      <c r="C13" s="547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3"/>
    </row>
    <row r="14" spans="2:9">
      <c r="B14" s="548"/>
      <c r="C14" s="549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68" t="s">
        <v>0</v>
      </c>
      <c r="C2" s="569"/>
      <c r="D2" s="569"/>
      <c r="E2" s="569"/>
      <c r="F2" s="569"/>
      <c r="G2" s="569"/>
      <c r="H2" s="569"/>
      <c r="I2" s="570"/>
    </row>
    <row r="3" spans="2:9">
      <c r="B3" s="571" t="s">
        <v>4</v>
      </c>
      <c r="C3" s="572"/>
      <c r="D3" s="572"/>
      <c r="E3" s="572"/>
      <c r="F3" s="572"/>
      <c r="G3" s="572"/>
      <c r="H3" s="572"/>
      <c r="I3" s="573"/>
    </row>
    <row r="4" spans="2:9">
      <c r="B4" s="574" t="s">
        <v>163</v>
      </c>
      <c r="C4" s="575"/>
      <c r="D4" s="575"/>
      <c r="E4" s="575"/>
      <c r="F4" s="575"/>
      <c r="G4" s="575"/>
      <c r="H4" s="575"/>
      <c r="I4" s="576"/>
    </row>
    <row r="5" spans="2:9">
      <c r="B5" s="574" t="s">
        <v>182</v>
      </c>
      <c r="C5" s="575"/>
      <c r="D5" s="575"/>
      <c r="E5" s="575"/>
      <c r="F5" s="575"/>
      <c r="G5" s="575"/>
      <c r="H5" s="575"/>
      <c r="I5" s="576"/>
    </row>
    <row r="6" spans="2:9">
      <c r="B6" s="577" t="s">
        <v>159</v>
      </c>
      <c r="C6" s="578"/>
      <c r="D6" s="578"/>
      <c r="E6" s="578"/>
      <c r="F6" s="578"/>
      <c r="G6" s="578"/>
      <c r="H6" s="578"/>
      <c r="I6" s="579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0" t="s">
        <v>66</v>
      </c>
      <c r="C8" s="581"/>
      <c r="D8" s="586" t="s">
        <v>183</v>
      </c>
      <c r="E8" s="587"/>
      <c r="F8" s="587"/>
      <c r="G8" s="587"/>
      <c r="H8" s="588"/>
      <c r="I8" s="589" t="s">
        <v>166</v>
      </c>
    </row>
    <row r="9" spans="2:9" ht="27" customHeight="1">
      <c r="B9" s="582"/>
      <c r="C9" s="583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0"/>
    </row>
    <row r="10" spans="2:9">
      <c r="B10" s="584"/>
      <c r="C10" s="585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6" t="s">
        <v>184</v>
      </c>
      <c r="C12" s="567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6" t="s">
        <v>185</v>
      </c>
      <c r="C14" s="567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6" t="s">
        <v>186</v>
      </c>
      <c r="C16" s="567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68" t="s">
        <v>0</v>
      </c>
      <c r="C2" s="569"/>
      <c r="D2" s="569"/>
      <c r="E2" s="569"/>
      <c r="F2" s="569"/>
      <c r="G2" s="569"/>
      <c r="H2" s="569"/>
      <c r="I2" s="570"/>
    </row>
    <row r="3" spans="2:9" ht="15">
      <c r="B3" s="571" t="s">
        <v>4</v>
      </c>
      <c r="C3" s="572"/>
      <c r="D3" s="572"/>
      <c r="E3" s="572"/>
      <c r="F3" s="572"/>
      <c r="G3" s="572"/>
      <c r="H3" s="572"/>
      <c r="I3" s="573"/>
    </row>
    <row r="4" spans="2:9" ht="15">
      <c r="B4" s="574" t="s">
        <v>144</v>
      </c>
      <c r="C4" s="575"/>
      <c r="D4" s="575"/>
      <c r="E4" s="575"/>
      <c r="F4" s="575"/>
      <c r="G4" s="575"/>
      <c r="H4" s="575"/>
      <c r="I4" s="576"/>
    </row>
    <row r="5" spans="2:9" ht="15">
      <c r="B5" s="577" t="s">
        <v>221</v>
      </c>
      <c r="C5" s="578"/>
      <c r="D5" s="578"/>
      <c r="E5" s="578"/>
      <c r="F5" s="578"/>
      <c r="G5" s="578"/>
      <c r="H5" s="578"/>
      <c r="I5" s="579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89" t="s">
        <v>222</v>
      </c>
      <c r="C7" s="591"/>
      <c r="D7" s="586" t="s">
        <v>223</v>
      </c>
      <c r="E7" s="587"/>
      <c r="F7" s="586" t="s">
        <v>224</v>
      </c>
      <c r="G7" s="587"/>
      <c r="H7" s="586" t="s">
        <v>225</v>
      </c>
      <c r="I7" s="588"/>
    </row>
    <row r="8" spans="2:9">
      <c r="B8" s="590"/>
      <c r="C8" s="592"/>
      <c r="D8" s="586" t="s">
        <v>226</v>
      </c>
      <c r="E8" s="587"/>
      <c r="F8" s="586" t="s">
        <v>227</v>
      </c>
      <c r="G8" s="587"/>
      <c r="H8" s="586" t="s">
        <v>228</v>
      </c>
      <c r="I8" s="588"/>
    </row>
    <row r="9" spans="2:9">
      <c r="B9" s="586" t="s">
        <v>229</v>
      </c>
      <c r="C9" s="587"/>
      <c r="D9" s="587"/>
      <c r="E9" s="587"/>
      <c r="F9" s="587"/>
      <c r="G9" s="587"/>
      <c r="H9" s="587"/>
      <c r="I9" s="588"/>
    </row>
    <row r="10" spans="2:9" ht="14.25" customHeight="1">
      <c r="B10" s="596" t="s">
        <v>122</v>
      </c>
      <c r="C10" s="597"/>
      <c r="D10" s="594"/>
      <c r="E10" s="594"/>
      <c r="F10" s="594"/>
      <c r="G10" s="594"/>
      <c r="H10" s="595">
        <f>IF(AND(D10&gt;=0,F10&gt;=0),(D10-F10),"-")</f>
        <v>0</v>
      </c>
      <c r="I10" s="595">
        <f>IF(AND(H10&gt;=0,G10&gt;=0),SUM(G10:H10),"-")</f>
        <v>0</v>
      </c>
    </row>
    <row r="11" spans="2:9" ht="14.25" customHeight="1">
      <c r="B11" s="593"/>
      <c r="C11" s="593"/>
      <c r="D11" s="594"/>
      <c r="E11" s="594"/>
      <c r="F11" s="594"/>
      <c r="G11" s="594"/>
      <c r="H11" s="595">
        <f t="shared" ref="H11:H18" si="0">IF(AND(D11&gt;=0,F11&gt;=0),(D11-F11),"-")</f>
        <v>0</v>
      </c>
      <c r="I11" s="595">
        <f t="shared" ref="I11:I18" si="1">IF(AND(H11&gt;=0,G11&gt;=0),SUM(G11:H11),"-")</f>
        <v>0</v>
      </c>
    </row>
    <row r="12" spans="2:9" ht="14.25" customHeight="1">
      <c r="B12" s="593"/>
      <c r="C12" s="593"/>
      <c r="D12" s="594"/>
      <c r="E12" s="594"/>
      <c r="F12" s="594"/>
      <c r="G12" s="594"/>
      <c r="H12" s="595">
        <f t="shared" si="0"/>
        <v>0</v>
      </c>
      <c r="I12" s="595">
        <f t="shared" si="1"/>
        <v>0</v>
      </c>
    </row>
    <row r="13" spans="2:9" ht="14.25" customHeight="1">
      <c r="B13" s="593"/>
      <c r="C13" s="593"/>
      <c r="D13" s="594"/>
      <c r="E13" s="594"/>
      <c r="F13" s="594"/>
      <c r="G13" s="594"/>
      <c r="H13" s="595">
        <f t="shared" si="0"/>
        <v>0</v>
      </c>
      <c r="I13" s="595">
        <f t="shared" si="1"/>
        <v>0</v>
      </c>
    </row>
    <row r="14" spans="2:9" ht="14.25" customHeight="1">
      <c r="B14" s="593"/>
      <c r="C14" s="593"/>
      <c r="D14" s="594"/>
      <c r="E14" s="594"/>
      <c r="F14" s="594"/>
      <c r="G14" s="594"/>
      <c r="H14" s="595">
        <f t="shared" si="0"/>
        <v>0</v>
      </c>
      <c r="I14" s="595">
        <f t="shared" si="1"/>
        <v>0</v>
      </c>
    </row>
    <row r="15" spans="2:9" ht="14.25" customHeight="1">
      <c r="B15" s="596"/>
      <c r="C15" s="597"/>
      <c r="D15" s="594"/>
      <c r="E15" s="594"/>
      <c r="F15" s="594"/>
      <c r="G15" s="594"/>
      <c r="H15" s="595">
        <f t="shared" si="0"/>
        <v>0</v>
      </c>
      <c r="I15" s="595">
        <f t="shared" si="1"/>
        <v>0</v>
      </c>
    </row>
    <row r="16" spans="2:9" ht="14.25" customHeight="1">
      <c r="B16" s="593"/>
      <c r="C16" s="593"/>
      <c r="D16" s="594"/>
      <c r="E16" s="594"/>
      <c r="F16" s="594"/>
      <c r="G16" s="594"/>
      <c r="H16" s="595">
        <f t="shared" si="0"/>
        <v>0</v>
      </c>
      <c r="I16" s="595">
        <f t="shared" si="1"/>
        <v>0</v>
      </c>
    </row>
    <row r="17" spans="2:9" ht="14.25" customHeight="1">
      <c r="B17" s="593"/>
      <c r="C17" s="593"/>
      <c r="D17" s="594"/>
      <c r="E17" s="594"/>
      <c r="F17" s="594"/>
      <c r="G17" s="594"/>
      <c r="H17" s="595">
        <f t="shared" si="0"/>
        <v>0</v>
      </c>
      <c r="I17" s="595">
        <f t="shared" si="1"/>
        <v>0</v>
      </c>
    </row>
    <row r="18" spans="2:9" ht="14.25" customHeight="1">
      <c r="B18" s="593"/>
      <c r="C18" s="593"/>
      <c r="D18" s="594"/>
      <c r="E18" s="594"/>
      <c r="F18" s="594"/>
      <c r="G18" s="594"/>
      <c r="H18" s="595">
        <f t="shared" si="0"/>
        <v>0</v>
      </c>
      <c r="I18" s="595">
        <f t="shared" si="1"/>
        <v>0</v>
      </c>
    </row>
    <row r="19" spans="2:9">
      <c r="B19" s="598" t="s">
        <v>230</v>
      </c>
      <c r="C19" s="598"/>
      <c r="D19" s="599">
        <f>SUM(D10:E18)</f>
        <v>0</v>
      </c>
      <c r="E19" s="599"/>
      <c r="F19" s="599">
        <f>SUM(F10:G18)</f>
        <v>0</v>
      </c>
      <c r="G19" s="599"/>
      <c r="H19" s="599">
        <f>SUM(H10:I18)</f>
        <v>0</v>
      </c>
      <c r="I19" s="599"/>
    </row>
    <row r="20" spans="2:9">
      <c r="B20" s="600"/>
      <c r="C20" s="600"/>
      <c r="D20" s="600"/>
      <c r="E20" s="600"/>
      <c r="F20" s="600"/>
      <c r="G20" s="600"/>
      <c r="H20" s="600"/>
      <c r="I20" s="600"/>
    </row>
    <row r="21" spans="2:9">
      <c r="B21" s="586" t="s">
        <v>231</v>
      </c>
      <c r="C21" s="587"/>
      <c r="D21" s="587"/>
      <c r="E21" s="587"/>
      <c r="F21" s="587"/>
      <c r="G21" s="587"/>
      <c r="H21" s="587"/>
      <c r="I21" s="588"/>
    </row>
    <row r="22" spans="2:9">
      <c r="B22" s="593"/>
      <c r="C22" s="593"/>
      <c r="D22" s="594"/>
      <c r="E22" s="594"/>
      <c r="F22" s="594"/>
      <c r="G22" s="594"/>
      <c r="H22" s="595">
        <f t="shared" ref="H22:H30" si="2">IF(AND(D22&gt;=0,F22&gt;=0),(D22-F22),"-")</f>
        <v>0</v>
      </c>
      <c r="I22" s="595">
        <f t="shared" ref="I22:I30" si="3">IF(AND(H22&gt;=0,G22&gt;=0),SUM(G22:H22),"-")</f>
        <v>0</v>
      </c>
    </row>
    <row r="23" spans="2:9">
      <c r="B23" s="593"/>
      <c r="C23" s="593"/>
      <c r="D23" s="594"/>
      <c r="E23" s="594"/>
      <c r="F23" s="594"/>
      <c r="G23" s="594"/>
      <c r="H23" s="595">
        <f>IF(AND(D23&gt;=0,F23&gt;=0),(D23-F23),"-")</f>
        <v>0</v>
      </c>
      <c r="I23" s="595">
        <f t="shared" si="3"/>
        <v>0</v>
      </c>
    </row>
    <row r="24" spans="2:9">
      <c r="B24" s="593"/>
      <c r="C24" s="593"/>
      <c r="D24" s="594"/>
      <c r="E24" s="594"/>
      <c r="F24" s="594"/>
      <c r="G24" s="594"/>
      <c r="H24" s="595">
        <f t="shared" si="2"/>
        <v>0</v>
      </c>
      <c r="I24" s="595">
        <f t="shared" si="3"/>
        <v>0</v>
      </c>
    </row>
    <row r="25" spans="2:9">
      <c r="B25" s="593"/>
      <c r="C25" s="593"/>
      <c r="D25" s="594"/>
      <c r="E25" s="594"/>
      <c r="F25" s="594"/>
      <c r="G25" s="594"/>
      <c r="H25" s="595">
        <f t="shared" si="2"/>
        <v>0</v>
      </c>
      <c r="I25" s="595">
        <f t="shared" si="3"/>
        <v>0</v>
      </c>
    </row>
    <row r="26" spans="2:9">
      <c r="B26" s="593"/>
      <c r="C26" s="593"/>
      <c r="D26" s="594"/>
      <c r="E26" s="594"/>
      <c r="F26" s="594"/>
      <c r="G26" s="594"/>
      <c r="H26" s="595">
        <f t="shared" si="2"/>
        <v>0</v>
      </c>
      <c r="I26" s="595">
        <f t="shared" si="3"/>
        <v>0</v>
      </c>
    </row>
    <row r="27" spans="2:9">
      <c r="B27" s="593"/>
      <c r="C27" s="593"/>
      <c r="D27" s="594"/>
      <c r="E27" s="594"/>
      <c r="F27" s="594"/>
      <c r="G27" s="594"/>
      <c r="H27" s="595">
        <f t="shared" si="2"/>
        <v>0</v>
      </c>
      <c r="I27" s="595">
        <f t="shared" si="3"/>
        <v>0</v>
      </c>
    </row>
    <row r="28" spans="2:9">
      <c r="B28" s="593"/>
      <c r="C28" s="593"/>
      <c r="D28" s="594"/>
      <c r="E28" s="594"/>
      <c r="F28" s="594"/>
      <c r="G28" s="594"/>
      <c r="H28" s="595">
        <f t="shared" si="2"/>
        <v>0</v>
      </c>
      <c r="I28" s="595">
        <f t="shared" si="3"/>
        <v>0</v>
      </c>
    </row>
    <row r="29" spans="2:9">
      <c r="B29" s="593"/>
      <c r="C29" s="593"/>
      <c r="D29" s="594"/>
      <c r="E29" s="594"/>
      <c r="F29" s="594"/>
      <c r="G29" s="594"/>
      <c r="H29" s="595">
        <f t="shared" si="2"/>
        <v>0</v>
      </c>
      <c r="I29" s="595">
        <f t="shared" si="3"/>
        <v>0</v>
      </c>
    </row>
    <row r="30" spans="2:9">
      <c r="B30" s="593"/>
      <c r="C30" s="593"/>
      <c r="D30" s="594"/>
      <c r="E30" s="594"/>
      <c r="F30" s="594"/>
      <c r="G30" s="594"/>
      <c r="H30" s="595">
        <f t="shared" si="2"/>
        <v>0</v>
      </c>
      <c r="I30" s="595">
        <f t="shared" si="3"/>
        <v>0</v>
      </c>
    </row>
    <row r="31" spans="2:9">
      <c r="B31" s="598" t="s">
        <v>232</v>
      </c>
      <c r="C31" s="598"/>
      <c r="D31" s="599">
        <f>SUM(D22:E30)</f>
        <v>0</v>
      </c>
      <c r="E31" s="599"/>
      <c r="F31" s="599">
        <f>SUM(F22:G30)</f>
        <v>0</v>
      </c>
      <c r="G31" s="599"/>
      <c r="H31" s="603">
        <f>SUM(H22:I30)</f>
        <v>0</v>
      </c>
      <c r="I31" s="603"/>
    </row>
    <row r="32" spans="2:9">
      <c r="B32" s="600"/>
      <c r="C32" s="600"/>
      <c r="D32" s="601"/>
      <c r="E32" s="601"/>
      <c r="F32" s="601"/>
      <c r="G32" s="601"/>
      <c r="H32" s="601"/>
      <c r="I32" s="601"/>
    </row>
    <row r="33" spans="2:9">
      <c r="B33" s="602" t="s">
        <v>125</v>
      </c>
      <c r="C33" s="602"/>
      <c r="D33" s="599">
        <f>SUM(D19,D31)</f>
        <v>0</v>
      </c>
      <c r="E33" s="599"/>
      <c r="F33" s="599">
        <f>SUM(F19,F31)</f>
        <v>0</v>
      </c>
      <c r="G33" s="599"/>
      <c r="H33" s="599">
        <f>SUM(H19,H31)</f>
        <v>0</v>
      </c>
      <c r="I33" s="599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5" t="s">
        <v>0</v>
      </c>
      <c r="C2" s="575"/>
      <c r="D2" s="575"/>
      <c r="E2" s="575"/>
      <c r="F2" s="575"/>
      <c r="G2" s="575"/>
    </row>
    <row r="3" spans="2:12" ht="15">
      <c r="B3" s="572" t="s">
        <v>4</v>
      </c>
      <c r="C3" s="572"/>
      <c r="D3" s="572"/>
      <c r="E3" s="572"/>
      <c r="F3" s="572"/>
      <c r="G3" s="572"/>
      <c r="J3" s="63"/>
      <c r="K3" s="63"/>
      <c r="L3" s="63"/>
    </row>
    <row r="4" spans="2:12" ht="15">
      <c r="B4" s="575" t="s">
        <v>233</v>
      </c>
      <c r="C4" s="575"/>
      <c r="D4" s="575"/>
      <c r="E4" s="575"/>
      <c r="F4" s="575"/>
      <c r="G4" s="575"/>
      <c r="J4" s="63"/>
      <c r="K4" s="63"/>
      <c r="L4" s="63"/>
    </row>
    <row r="5" spans="2:12" ht="15">
      <c r="B5" s="575" t="s">
        <v>159</v>
      </c>
      <c r="C5" s="575"/>
      <c r="D5" s="575"/>
      <c r="E5" s="575"/>
      <c r="F5" s="575"/>
      <c r="G5" s="575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4" t="s">
        <v>222</v>
      </c>
      <c r="C7" s="604"/>
      <c r="D7" s="604" t="s">
        <v>162</v>
      </c>
      <c r="E7" s="604"/>
      <c r="F7" s="604" t="s">
        <v>169</v>
      </c>
      <c r="G7" s="604"/>
    </row>
    <row r="8" spans="2:12">
      <c r="B8" s="604" t="s">
        <v>234</v>
      </c>
      <c r="C8" s="604"/>
      <c r="D8" s="604"/>
      <c r="E8" s="604"/>
      <c r="F8" s="604"/>
      <c r="G8" s="604"/>
    </row>
    <row r="9" spans="2:12">
      <c r="B9" s="593"/>
      <c r="C9" s="593"/>
      <c r="D9" s="594"/>
      <c r="E9" s="594"/>
      <c r="F9" s="594"/>
      <c r="G9" s="594"/>
    </row>
    <row r="10" spans="2:12">
      <c r="B10" s="593"/>
      <c r="C10" s="593"/>
      <c r="D10" s="594"/>
      <c r="E10" s="594"/>
      <c r="F10" s="594"/>
      <c r="G10" s="594"/>
    </row>
    <row r="11" spans="2:12">
      <c r="B11" s="593"/>
      <c r="C11" s="593"/>
      <c r="D11" s="594"/>
      <c r="E11" s="594"/>
      <c r="F11" s="594"/>
      <c r="G11" s="594"/>
    </row>
    <row r="12" spans="2:12">
      <c r="B12" s="593"/>
      <c r="C12" s="593"/>
      <c r="D12" s="594"/>
      <c r="E12" s="594"/>
      <c r="F12" s="594"/>
      <c r="G12" s="594"/>
    </row>
    <row r="13" spans="2:12">
      <c r="B13" s="593"/>
      <c r="C13" s="593"/>
      <c r="D13" s="594"/>
      <c r="E13" s="594"/>
      <c r="F13" s="594"/>
      <c r="G13" s="594"/>
    </row>
    <row r="14" spans="2:12">
      <c r="B14" s="593"/>
      <c r="C14" s="593"/>
      <c r="D14" s="594"/>
      <c r="E14" s="594"/>
      <c r="F14" s="594"/>
      <c r="G14" s="594"/>
    </row>
    <row r="15" spans="2:12">
      <c r="B15" s="593"/>
      <c r="C15" s="593"/>
      <c r="D15" s="594"/>
      <c r="E15" s="594"/>
      <c r="F15" s="594"/>
      <c r="G15" s="594"/>
    </row>
    <row r="16" spans="2:12">
      <c r="B16" s="593"/>
      <c r="C16" s="593"/>
      <c r="D16" s="594"/>
      <c r="E16" s="594"/>
      <c r="F16" s="594"/>
      <c r="G16" s="594"/>
    </row>
    <row r="17" spans="2:7">
      <c r="B17" s="593"/>
      <c r="C17" s="593"/>
      <c r="D17" s="594"/>
      <c r="E17" s="594"/>
      <c r="F17" s="594"/>
      <c r="G17" s="594"/>
    </row>
    <row r="18" spans="2:7">
      <c r="B18" s="598" t="s">
        <v>230</v>
      </c>
      <c r="C18" s="598"/>
      <c r="D18" s="599">
        <f>SUM(D9:E17)</f>
        <v>0</v>
      </c>
      <c r="E18" s="599"/>
      <c r="F18" s="599">
        <f>SUM(F9:G17)</f>
        <v>0</v>
      </c>
      <c r="G18" s="599"/>
    </row>
    <row r="19" spans="2:7">
      <c r="B19" s="600"/>
      <c r="C19" s="600"/>
      <c r="D19" s="600"/>
      <c r="E19" s="600"/>
      <c r="F19" s="600"/>
      <c r="G19" s="600"/>
    </row>
    <row r="20" spans="2:7">
      <c r="B20" s="604" t="s">
        <v>231</v>
      </c>
      <c r="C20" s="604"/>
      <c r="D20" s="604"/>
      <c r="E20" s="604"/>
      <c r="F20" s="604"/>
      <c r="G20" s="604"/>
    </row>
    <row r="21" spans="2:7">
      <c r="B21" s="593"/>
      <c r="C21" s="593"/>
      <c r="D21" s="594"/>
      <c r="E21" s="594"/>
      <c r="F21" s="594"/>
      <c r="G21" s="594"/>
    </row>
    <row r="22" spans="2:7">
      <c r="B22" s="593"/>
      <c r="C22" s="593"/>
      <c r="D22" s="594"/>
      <c r="E22" s="594"/>
      <c r="F22" s="594"/>
      <c r="G22" s="594"/>
    </row>
    <row r="23" spans="2:7">
      <c r="B23" s="593"/>
      <c r="C23" s="593"/>
      <c r="D23" s="594"/>
      <c r="E23" s="594"/>
      <c r="F23" s="594"/>
      <c r="G23" s="594"/>
    </row>
    <row r="24" spans="2:7">
      <c r="B24" s="593"/>
      <c r="C24" s="593"/>
      <c r="D24" s="594"/>
      <c r="E24" s="594"/>
      <c r="F24" s="594"/>
      <c r="G24" s="594"/>
    </row>
    <row r="25" spans="2:7">
      <c r="B25" s="593"/>
      <c r="C25" s="593"/>
      <c r="D25" s="594"/>
      <c r="E25" s="594"/>
      <c r="F25" s="594"/>
      <c r="G25" s="594"/>
    </row>
    <row r="26" spans="2:7">
      <c r="B26" s="593"/>
      <c r="C26" s="593"/>
      <c r="D26" s="594"/>
      <c r="E26" s="594"/>
      <c r="F26" s="594"/>
      <c r="G26" s="594"/>
    </row>
    <row r="27" spans="2:7">
      <c r="B27" s="593"/>
      <c r="C27" s="593"/>
      <c r="D27" s="594"/>
      <c r="E27" s="594"/>
      <c r="F27" s="594"/>
      <c r="G27" s="594"/>
    </row>
    <row r="28" spans="2:7">
      <c r="B28" s="593"/>
      <c r="C28" s="593"/>
      <c r="D28" s="594"/>
      <c r="E28" s="594"/>
      <c r="F28" s="594"/>
      <c r="G28" s="594"/>
    </row>
    <row r="29" spans="2:7">
      <c r="B29" s="593"/>
      <c r="C29" s="593"/>
      <c r="D29" s="594"/>
      <c r="E29" s="594"/>
      <c r="F29" s="594"/>
      <c r="G29" s="594"/>
    </row>
    <row r="30" spans="2:7">
      <c r="B30" s="598" t="s">
        <v>232</v>
      </c>
      <c r="C30" s="598"/>
      <c r="D30" s="599">
        <f>SUM(D21:E29)</f>
        <v>0</v>
      </c>
      <c r="E30" s="599"/>
      <c r="F30" s="599">
        <f>SUM(F21:G29)</f>
        <v>0</v>
      </c>
      <c r="G30" s="599"/>
    </row>
    <row r="31" spans="2:7">
      <c r="B31" s="600"/>
      <c r="C31" s="600"/>
      <c r="D31" s="601"/>
      <c r="E31" s="601"/>
      <c r="F31" s="601"/>
      <c r="G31" s="601"/>
    </row>
    <row r="32" spans="2:7">
      <c r="B32" s="602" t="s">
        <v>125</v>
      </c>
      <c r="C32" s="602"/>
      <c r="D32" s="599">
        <f>D30+D18</f>
        <v>0</v>
      </c>
      <c r="E32" s="599"/>
      <c r="F32" s="599">
        <f>F30+F18</f>
        <v>0</v>
      </c>
      <c r="G32" s="599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19:C19"/>
    <mergeCell ref="D19:E19"/>
    <mergeCell ref="F19:G19"/>
    <mergeCell ref="B20:G20"/>
    <mergeCell ref="B21:C21"/>
    <mergeCell ref="D21:E21"/>
    <mergeCell ref="F21:G21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8:G8"/>
    <mergeCell ref="B9:C9"/>
    <mergeCell ref="D9:E9"/>
    <mergeCell ref="F9:G9"/>
    <mergeCell ref="B10:C10"/>
    <mergeCell ref="D10:E10"/>
    <mergeCell ref="F10:G10"/>
    <mergeCell ref="B2:G2"/>
    <mergeCell ref="B3:G3"/>
    <mergeCell ref="B4:G4"/>
    <mergeCell ref="B5:G5"/>
    <mergeCell ref="B7:C7"/>
    <mergeCell ref="D7:E7"/>
    <mergeCell ref="F7:G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07" t="s">
        <v>235</v>
      </c>
      <c r="B1" s="607"/>
      <c r="C1" s="607"/>
      <c r="D1" s="607"/>
      <c r="E1" s="607"/>
    </row>
    <row r="2" spans="1:5">
      <c r="A2" s="608" t="s">
        <v>236</v>
      </c>
      <c r="B2" s="608"/>
      <c r="C2" s="608"/>
      <c r="D2" s="608"/>
      <c r="E2" s="608"/>
    </row>
    <row r="3" spans="1:5">
      <c r="A3" s="608" t="s">
        <v>237</v>
      </c>
      <c r="B3" s="608"/>
      <c r="C3" s="608"/>
      <c r="D3" s="608"/>
      <c r="E3" s="608"/>
    </row>
    <row r="4" spans="1:5">
      <c r="A4" s="7"/>
      <c r="B4" s="7"/>
      <c r="C4" s="7"/>
      <c r="D4" s="7"/>
      <c r="E4" s="7"/>
    </row>
    <row r="5" spans="1:5" ht="13.5">
      <c r="A5" s="609" t="s">
        <v>66</v>
      </c>
      <c r="B5" s="610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1" t="s">
        <v>239</v>
      </c>
      <c r="B7" s="612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5" t="s">
        <v>242</v>
      </c>
      <c r="B11" s="606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5" t="s">
        <v>245</v>
      </c>
      <c r="B15" s="606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09" t="s">
        <v>66</v>
      </c>
      <c r="B17" s="610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5" t="s">
        <v>246</v>
      </c>
      <c r="B19" s="606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5" t="s">
        <v>247</v>
      </c>
      <c r="B21" s="606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5" t="s">
        <v>248</v>
      </c>
      <c r="B23" s="606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09" t="s">
        <v>66</v>
      </c>
      <c r="B25" s="610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5" t="s">
        <v>249</v>
      </c>
      <c r="B27" s="606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5" t="s">
        <v>250</v>
      </c>
      <c r="B29" s="606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5" t="s">
        <v>251</v>
      </c>
      <c r="B31" s="606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13" t="s">
        <v>252</v>
      </c>
      <c r="B33" s="613"/>
      <c r="C33" s="613"/>
      <c r="D33" s="613"/>
      <c r="E33" s="613"/>
    </row>
    <row r="34" spans="1:5" s="93" customFormat="1" ht="42.75" customHeight="1">
      <c r="A34" s="613" t="s">
        <v>253</v>
      </c>
      <c r="B34" s="613"/>
      <c r="C34" s="613"/>
      <c r="D34" s="613"/>
      <c r="E34" s="613"/>
    </row>
    <row r="35" spans="1:5" s="93" customFormat="1" ht="18.75" customHeight="1">
      <c r="A35" s="613" t="s">
        <v>254</v>
      </c>
      <c r="B35" s="613"/>
      <c r="C35" s="613"/>
      <c r="D35" s="613"/>
      <c r="E35" s="613"/>
    </row>
  </sheetData>
  <mergeCells count="18"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  <mergeCell ref="A11:B11"/>
    <mergeCell ref="A1:E1"/>
    <mergeCell ref="A2:E2"/>
    <mergeCell ref="A3:E3"/>
    <mergeCell ref="A5:B5"/>
    <mergeCell ref="A7:B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16" t="s">
        <v>0</v>
      </c>
      <c r="C2" s="617"/>
      <c r="D2" s="617"/>
      <c r="E2" s="617"/>
      <c r="F2" s="617"/>
      <c r="G2" s="617"/>
      <c r="H2" s="617"/>
      <c r="I2" s="617"/>
      <c r="J2" s="618"/>
    </row>
    <row r="3" spans="2:10" ht="15">
      <c r="B3" s="619" t="s">
        <v>4</v>
      </c>
      <c r="C3" s="620"/>
      <c r="D3" s="620"/>
      <c r="E3" s="620"/>
      <c r="F3" s="620"/>
      <c r="G3" s="620"/>
      <c r="H3" s="620"/>
      <c r="I3" s="620"/>
      <c r="J3" s="621"/>
    </row>
    <row r="4" spans="2:10" ht="15">
      <c r="B4" s="622" t="s">
        <v>255</v>
      </c>
      <c r="C4" s="623"/>
      <c r="D4" s="623"/>
      <c r="E4" s="623"/>
      <c r="F4" s="623"/>
      <c r="G4" s="623"/>
      <c r="H4" s="623"/>
      <c r="I4" s="623"/>
      <c r="J4" s="624"/>
    </row>
    <row r="5" spans="2:10" ht="15">
      <c r="B5" s="622" t="s">
        <v>188</v>
      </c>
      <c r="C5" s="623"/>
      <c r="D5" s="623"/>
      <c r="E5" s="623"/>
      <c r="F5" s="623"/>
      <c r="G5" s="623"/>
      <c r="H5" s="623"/>
      <c r="I5" s="623"/>
      <c r="J5" s="624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89" t="s">
        <v>66</v>
      </c>
      <c r="C8" s="625"/>
      <c r="D8" s="591"/>
      <c r="E8" s="609" t="s">
        <v>183</v>
      </c>
      <c r="F8" s="630"/>
      <c r="G8" s="630"/>
      <c r="H8" s="630"/>
      <c r="I8" s="610"/>
      <c r="J8" s="631" t="s">
        <v>166</v>
      </c>
    </row>
    <row r="9" spans="2:10">
      <c r="B9" s="626"/>
      <c r="C9" s="627"/>
      <c r="D9" s="628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32"/>
    </row>
    <row r="10" spans="2:10">
      <c r="B10" s="590"/>
      <c r="C10" s="629"/>
      <c r="D10" s="592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33" t="s">
        <v>256</v>
      </c>
      <c r="C11" s="634"/>
      <c r="D11" s="635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4" t="s">
        <v>257</v>
      </c>
      <c r="D12" s="615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4" t="s">
        <v>260</v>
      </c>
      <c r="D15" s="615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4" t="s">
        <v>269</v>
      </c>
      <c r="D24" s="615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4" t="s">
        <v>273</v>
      </c>
      <c r="D28" s="615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4" t="s">
        <v>276</v>
      </c>
      <c r="D31" s="615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4" t="s">
        <v>281</v>
      </c>
      <c r="D36" s="615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33" t="s">
        <v>283</v>
      </c>
      <c r="C38" s="634"/>
      <c r="D38" s="635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33" t="s">
        <v>284</v>
      </c>
      <c r="C39" s="634"/>
      <c r="D39" s="635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33" t="s">
        <v>285</v>
      </c>
      <c r="C40" s="634"/>
      <c r="D40" s="635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36" t="s">
        <v>181</v>
      </c>
      <c r="D42" s="637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39" t="s">
        <v>286</v>
      </c>
      <c r="C1" s="639"/>
      <c r="D1" s="639"/>
      <c r="E1" s="639"/>
    </row>
    <row r="2" spans="1:5">
      <c r="A2" s="119"/>
      <c r="B2" s="639" t="s">
        <v>298</v>
      </c>
      <c r="C2" s="639"/>
      <c r="D2" s="639"/>
      <c r="E2" s="639"/>
    </row>
    <row r="3" spans="1:5">
      <c r="A3" s="119"/>
      <c r="B3" s="639" t="s">
        <v>2</v>
      </c>
      <c r="C3" s="639"/>
      <c r="D3" s="639"/>
      <c r="E3" s="639"/>
    </row>
    <row r="4" spans="1:5">
      <c r="A4" s="120"/>
      <c r="B4" s="121" t="s">
        <v>3</v>
      </c>
      <c r="C4" s="640" t="s">
        <v>300</v>
      </c>
      <c r="D4" s="640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1" t="s">
        <v>287</v>
      </c>
      <c r="B7" s="642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38"/>
      <c r="D44" s="638"/>
      <c r="E44" s="638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39" t="s">
        <v>290</v>
      </c>
      <c r="C1" s="639"/>
      <c r="D1" s="639"/>
      <c r="E1" s="639"/>
    </row>
    <row r="2" spans="1:5">
      <c r="A2" s="119"/>
      <c r="B2" s="639" t="s">
        <v>298</v>
      </c>
      <c r="C2" s="639"/>
      <c r="D2" s="639"/>
      <c r="E2" s="639"/>
    </row>
    <row r="3" spans="1:5">
      <c r="A3" s="119"/>
      <c r="B3" s="639" t="s">
        <v>2</v>
      </c>
      <c r="C3" s="639"/>
      <c r="D3" s="639"/>
      <c r="E3" s="639"/>
    </row>
    <row r="4" spans="1:5">
      <c r="A4" s="123"/>
      <c r="B4" s="121" t="s">
        <v>3</v>
      </c>
      <c r="C4" s="640" t="s">
        <v>299</v>
      </c>
      <c r="D4" s="640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1" t="s">
        <v>287</v>
      </c>
      <c r="B7" s="642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38"/>
      <c r="D44" s="638"/>
      <c r="E44" s="638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3" t="s">
        <v>0</v>
      </c>
      <c r="B1" s="644"/>
      <c r="C1" s="645"/>
    </row>
    <row r="2" spans="1:3">
      <c r="A2" s="646" t="s">
        <v>292</v>
      </c>
      <c r="B2" s="647"/>
      <c r="C2" s="648"/>
    </row>
    <row r="3" spans="1:3" ht="15.75" thickBot="1">
      <c r="A3" s="649" t="s">
        <v>293</v>
      </c>
      <c r="B3" s="650"/>
      <c r="C3" s="651"/>
    </row>
    <row r="4" spans="1:3" ht="24" customHeight="1" thickBot="1">
      <c r="A4" s="652" t="s">
        <v>294</v>
      </c>
      <c r="B4" s="654" t="s">
        <v>295</v>
      </c>
      <c r="C4" s="655"/>
    </row>
    <row r="5" spans="1:3" ht="15.75" thickBot="1">
      <c r="A5" s="653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Piña Guevara</dc:creator>
  <cp:lastModifiedBy>Ana Elena Gonzalez Jaime</cp:lastModifiedBy>
  <cp:lastPrinted>2020-08-28T18:02:14Z</cp:lastPrinted>
  <dcterms:created xsi:type="dcterms:W3CDTF">2014-09-17T13:15:07Z</dcterms:created>
  <dcterms:modified xsi:type="dcterms:W3CDTF">2020-08-28T18:18:11Z</dcterms:modified>
</cp:coreProperties>
</file>