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5\Donaciones en especie otorgadas y recibidas y donaciones económicas recibidas\"/>
    </mc:Choice>
  </mc:AlternateContent>
  <xr:revisionPtr revIDLastSave="0" documentId="13_ncr:1_{A7CA85C7-3EDD-4CCB-B23F-4785BDA1B9E0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Of. Generales" sheetId="1" r:id="rId1"/>
    <sheet name="VILLAS" sheetId="2" r:id="rId2"/>
    <sheet name="CADIPSIC" sheetId="4" r:id="rId3"/>
  </sheets>
  <definedNames>
    <definedName name="_xlnm.Print_Area" localSheetId="2">CADIPSIC!$A$1:$K$65</definedName>
    <definedName name="_xlnm.Print_Area" localSheetId="0">'Of. Generales'!$A$1:$J$46</definedName>
    <definedName name="_xlnm.Print_Area" localSheetId="1">VILLAS!$A$1:$J$55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41" i="1" l="1"/>
  <c r="I16" i="2"/>
  <c r="I45" i="2" s="1"/>
  <c r="I40" i="1" s="1"/>
  <c r="I39" i="1" l="1"/>
  <c r="I32" i="1" l="1"/>
  <c r="I31" i="1"/>
  <c r="I30" i="1"/>
  <c r="I29" i="1"/>
  <c r="I28" i="1"/>
  <c r="I27" i="1"/>
  <c r="I26" i="1"/>
  <c r="I25" i="1"/>
  <c r="I20" i="1" l="1"/>
  <c r="H15" i="1" l="1"/>
  <c r="I12" i="1" l="1"/>
  <c r="I10" i="1"/>
  <c r="G8" i="1"/>
  <c r="I5" i="1"/>
  <c r="I14" i="1" l="1"/>
  <c r="I15" i="1"/>
  <c r="I16" i="1"/>
  <c r="I17" i="1"/>
  <c r="I18" i="1"/>
  <c r="I19" i="1"/>
  <c r="I8" i="1" l="1"/>
  <c r="I9" i="1"/>
  <c r="I42" i="1" l="1"/>
  <c r="I6" i="1" l="1"/>
</calcChain>
</file>

<file path=xl/sharedStrings.xml><?xml version="1.0" encoding="utf-8"?>
<sst xmlns="http://schemas.openxmlformats.org/spreadsheetml/2006/main" count="496" uniqueCount="170">
  <si>
    <t xml:space="preserve">OFICINAS GENERALES </t>
  </si>
  <si>
    <t>Fecha de donación</t>
  </si>
  <si>
    <t>Folio</t>
  </si>
  <si>
    <t>Concepto nombre del donativo</t>
  </si>
  <si>
    <t>Donante</t>
  </si>
  <si>
    <t>Tipo de donativo y/o CFDI</t>
  </si>
  <si>
    <t>Cantidad</t>
  </si>
  <si>
    <t>Precio Unitario</t>
  </si>
  <si>
    <t xml:space="preserve">Precio Total </t>
  </si>
  <si>
    <t>Nombre del donatario</t>
  </si>
  <si>
    <t xml:space="preserve">DONATIVOS VILLAS MIRAVALLE </t>
  </si>
  <si>
    <t>DONATIVOS CADIPSIC</t>
  </si>
  <si>
    <t>De la Administración Pública Municipal Denominado Sistema DIF Guadalajara.</t>
  </si>
  <si>
    <t>Calle Eulogio Parra # 2539 col. Circunvalación Guevara, Guadalajara Jalisco</t>
  </si>
  <si>
    <t>Especie</t>
  </si>
  <si>
    <t xml:space="preserve">SISTEMA PARA EL DESARROLLO INTEGRAL DE LA FAMILIA    </t>
  </si>
  <si>
    <t>CADIPSIC</t>
  </si>
  <si>
    <t xml:space="preserve">FECHA DE DONACIÓN </t>
  </si>
  <si>
    <t xml:space="preserve">FOLIO </t>
  </si>
  <si>
    <t xml:space="preserve">CONCEPTO NOMBRE DEL DONATIVO </t>
  </si>
  <si>
    <t xml:space="preserve">DONANTE </t>
  </si>
  <si>
    <t xml:space="preserve">TIPO DE DONATIVO Y/O CFDI </t>
  </si>
  <si>
    <t>UNIDAD DE MEDIDA</t>
  </si>
  <si>
    <t xml:space="preserve">COSTO UNITARIO </t>
  </si>
  <si>
    <t xml:space="preserve">COSTO TOTAL </t>
  </si>
  <si>
    <t xml:space="preserve">NOMBRE DEL DONATARIO </t>
  </si>
  <si>
    <t>TOTAL</t>
  </si>
  <si>
    <t xml:space="preserve">                SISTEMA PARA EL DESARROLLO INTEGRAL DE LA FAMILIA DEL MUNICIPIO DE GUADALAJARA</t>
  </si>
  <si>
    <t>Unidad de medida</t>
  </si>
  <si>
    <t xml:space="preserve">CANTIDAD </t>
  </si>
  <si>
    <t>Titular de Procuraciòn de Fondos del OPD</t>
  </si>
  <si>
    <t>DONATIVOS OFICINAS CENTRALES</t>
  </si>
  <si>
    <t>Lic. Laura Avelar Ledón</t>
  </si>
  <si>
    <t>Titular de Procuración de Fondos del OPD</t>
  </si>
  <si>
    <t>Lic. Laura  Avelar Ledón</t>
  </si>
  <si>
    <t>CFDI</t>
  </si>
  <si>
    <t>Jefe de Departamento Del Programa CADIPSIC</t>
  </si>
  <si>
    <t>Soporte De Administración CADIPSIC Palmas</t>
  </si>
  <si>
    <t>OPD de la Administración Pública Municipal</t>
  </si>
  <si>
    <t>LIC. LAURA ALICIA AVELAR LEDON</t>
  </si>
  <si>
    <t>C.P. 44680 Tel.3338365444</t>
  </si>
  <si>
    <t>Procuración de Fondos DIF GDL</t>
  </si>
  <si>
    <t>piezas</t>
  </si>
  <si>
    <t>Fundación Stella Vega, A.C.</t>
  </si>
  <si>
    <t>pieza</t>
  </si>
  <si>
    <t>De la Administración Pública Municipal Denominado Sistema DIF Guadalajara</t>
  </si>
  <si>
    <t>C.P. 44680 Tel. 33 3836 3444</t>
  </si>
  <si>
    <t>Despensas</t>
  </si>
  <si>
    <t>Acuario Michin</t>
  </si>
  <si>
    <t>Accesos</t>
  </si>
  <si>
    <t>servicio</t>
  </si>
  <si>
    <t>Cena Completa</t>
  </si>
  <si>
    <t>Procuración de Fondos del Sistema DIF Gdl.</t>
  </si>
  <si>
    <t>Kilo</t>
  </si>
  <si>
    <t>Alimento Preparado Variado</t>
  </si>
  <si>
    <t>Las Delicias de Mamá Cukita</t>
  </si>
  <si>
    <t>Litro</t>
  </si>
  <si>
    <t>Publico en general</t>
  </si>
  <si>
    <t>Par</t>
  </si>
  <si>
    <t>Pieza</t>
  </si>
  <si>
    <t>bolillo</t>
  </si>
  <si>
    <t>ALBERGUE VILLAS MIRAVALLE</t>
  </si>
  <si>
    <t>Calle Eulogio Parra # 2539 col. Circunvalación Guevara, Guadalajara Jalisco, C.P. 44680   Tel. 33 3836 3444</t>
  </si>
  <si>
    <t xml:space="preserve">Monetaria </t>
  </si>
  <si>
    <t>DIF Jalisco</t>
  </si>
  <si>
    <t xml:space="preserve">cajas </t>
  </si>
  <si>
    <t>Necahual México, A.C.</t>
  </si>
  <si>
    <t>Depósito en efectivo para Domingos y Cumpleaños Pupilos de Casa Hogar Villas Miravalle</t>
  </si>
  <si>
    <t xml:space="preserve">articulos varios </t>
  </si>
  <si>
    <t>Pasteles</t>
  </si>
  <si>
    <t>Albergue Villas Miravalle</t>
  </si>
  <si>
    <t>Pasteleria Marisa</t>
  </si>
  <si>
    <t>Caja</t>
  </si>
  <si>
    <t>Frasco</t>
  </si>
  <si>
    <t>CONCENTRADO DONATIVOS ENTRADAS SEPTIEMBRE 2025</t>
  </si>
  <si>
    <t>sueros solural</t>
  </si>
  <si>
    <t>Fundación MOMAIC</t>
  </si>
  <si>
    <t>Plantitas de flores naturales</t>
  </si>
  <si>
    <t>Muñecos de peluche</t>
  </si>
  <si>
    <t>GDL COIN-OP, S.A. DE C.V.</t>
  </si>
  <si>
    <t>Dirección de Inspección y Vigilancia del Municipio de Guadalajara</t>
  </si>
  <si>
    <t>solución para diàlisis</t>
  </si>
  <si>
    <t>boletos para la Lucha Libre</t>
  </si>
  <si>
    <t>Pastelerías Marisa</t>
  </si>
  <si>
    <t>colchón usado en buen estado</t>
  </si>
  <si>
    <t>Depósito en efectivo para el proyecto de vida de los pupilos de delegación</t>
  </si>
  <si>
    <t>alcancias de cerdo mini</t>
  </si>
  <si>
    <t>Voluntariado DIF Guadalajara</t>
  </si>
  <si>
    <t>desayunos (guisado pollo, frijoles, arroz, agua y tortillas)</t>
  </si>
  <si>
    <t>pasteles</t>
  </si>
  <si>
    <t>muffin</t>
  </si>
  <si>
    <t>jugos de diferentes sabores (19 hermanos)</t>
  </si>
  <si>
    <t>bolsas de fruta (plátano, guayaba, naranja, pepino y manzana)</t>
  </si>
  <si>
    <t>botellas de solural pediatrico</t>
  </si>
  <si>
    <t>muñecas de porcelana</t>
  </si>
  <si>
    <t xml:space="preserve">bolsa para de marca </t>
  </si>
  <si>
    <t>Lupita Gallo, A.C.</t>
  </si>
  <si>
    <t>CONCENTRADO DONATIVOS ENTRADA SEPTIEMBRE 2025</t>
  </si>
  <si>
    <t>Rebanada de pastel</t>
  </si>
  <si>
    <t>Pastel de frutas</t>
  </si>
  <si>
    <t>Choco flan mini</t>
  </si>
  <si>
    <t>Suspiro de frutas individual</t>
  </si>
  <si>
    <t>Cuchareables individual</t>
  </si>
  <si>
    <t>Pay de limón</t>
  </si>
  <si>
    <t>Pastel mini</t>
  </si>
  <si>
    <t>Rosca individual</t>
  </si>
  <si>
    <t>Gelatina individual</t>
  </si>
  <si>
    <t>Zapato deportivo</t>
  </si>
  <si>
    <t>Fundación Necahual</t>
  </si>
  <si>
    <t>Ropa casual</t>
  </si>
  <si>
    <t>9/13/2025</t>
  </si>
  <si>
    <t>Evento visita en polideportivo</t>
  </si>
  <si>
    <t>Jugadoras de Rugby Jalisco</t>
  </si>
  <si>
    <t>9/15/2025</t>
  </si>
  <si>
    <t>Pateles minis</t>
  </si>
  <si>
    <t>Pay de queso c/frutas</t>
  </si>
  <si>
    <t>Pastel de tres leches</t>
  </si>
  <si>
    <t>Rosca de naranja grande</t>
  </si>
  <si>
    <t>9/22/2025</t>
  </si>
  <si>
    <t>Muffins</t>
  </si>
  <si>
    <t>Galleta charola grande</t>
  </si>
  <si>
    <t>Galleta charola chica</t>
  </si>
  <si>
    <t>Brownies</t>
  </si>
  <si>
    <t>9/27/2025</t>
  </si>
  <si>
    <t>Caja de botanas variadas 45 g</t>
  </si>
  <si>
    <t>Campamento Cañadas</t>
  </si>
  <si>
    <t>Galletas paquete individual</t>
  </si>
  <si>
    <t>9/29/2025</t>
  </si>
  <si>
    <t>Pastel capricho de cajeta</t>
  </si>
  <si>
    <t>Pastel de zanahoria grande</t>
  </si>
  <si>
    <t>Pastel tres leches chico</t>
  </si>
  <si>
    <t>Pastel tres leches mini</t>
  </si>
  <si>
    <t>Pastel fresa light</t>
  </si>
  <si>
    <t>Rosca adicción mini</t>
  </si>
  <si>
    <t>Pastel dulce de leche</t>
  </si>
  <si>
    <t>Pastel dulce de leche mini</t>
  </si>
  <si>
    <t>Pastel de chocolate mini</t>
  </si>
  <si>
    <t>Pastel de tres leches light</t>
  </si>
  <si>
    <t>Delicia yogurth light</t>
  </si>
  <si>
    <t>Pastel de zanahoria mini</t>
  </si>
  <si>
    <t>Mtra. Martha Carolina Vázquez Rojas</t>
  </si>
  <si>
    <t>Directora de Atención Humanitaria</t>
  </si>
  <si>
    <t>pastel a granel</t>
  </si>
  <si>
    <t>Pasteleria Petit</t>
  </si>
  <si>
    <t>Cena</t>
  </si>
  <si>
    <t>Restaurante Bruna</t>
  </si>
  <si>
    <t>Tostada</t>
  </si>
  <si>
    <t>Tostadas Santiago</t>
  </si>
  <si>
    <t>paquete de Pan Variado</t>
  </si>
  <si>
    <t>fe y gracia</t>
  </si>
  <si>
    <t>9/17/2025</t>
  </si>
  <si>
    <t>9/18/2025</t>
  </si>
  <si>
    <t>9/19/2025</t>
  </si>
  <si>
    <t>9/24/2025</t>
  </si>
  <si>
    <t>9/26/2025</t>
  </si>
  <si>
    <t>Calzado usado</t>
  </si>
  <si>
    <t>Prenda de vestir usada</t>
  </si>
  <si>
    <t>9/30/2025</t>
  </si>
  <si>
    <t>TOTAL DONATIVO EN ESPECIE</t>
  </si>
  <si>
    <t>C. EDNA GABRIELA VALDEZ RÍOS</t>
  </si>
  <si>
    <t>Lic. ROLDAN CRUZ LAZARO</t>
  </si>
  <si>
    <t>Denominado Sistema DIF Guadalajara</t>
  </si>
  <si>
    <t>de la Administración Pública Municipal Denominado Sistema DIF Guadalajara</t>
  </si>
  <si>
    <t>Calle Eulogio Parra #2539 col. Circunvalacion guevara, Guadalajara Jalisco</t>
  </si>
  <si>
    <t>Verde Valle</t>
  </si>
  <si>
    <t>Sacos de arroz</t>
  </si>
  <si>
    <t>Sacos de frijol</t>
  </si>
  <si>
    <t>Sacos de lenteja</t>
  </si>
  <si>
    <t>Sacos de Garbanzo</t>
  </si>
  <si>
    <t>Datos de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</si>
</sst>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color rgb="FF000000"/>
      <name val="Calibri"/>
      <family val="2"/>
    </font>
    <font>
      <b/>
      <sz val="14"/>
      <color rgb="FFF2F2F2"/>
      <name val="Calibri"/>
      <family val="2"/>
    </font>
    <font>
      <sz val="14"/>
      <color theme="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2" fillId="0" borderId="0"/>
  </cellStyleXfs>
  <cellXfs count="176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/>
    </xf>
    <xf numFmtId="44" fontId="4" fillId="0" borderId="0" xfId="0" applyNumberFormat="1" applyFont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0" fillId="2" borderId="0" xfId="0" applyFill="1"/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center"/>
    </xf>
    <xf numFmtId="44" fontId="6" fillId="2" borderId="14" xfId="0" applyNumberFormat="1" applyFont="1" applyFill="1" applyBorder="1" applyAlignment="1">
      <alignment vertical="center" wrapText="1"/>
    </xf>
    <xf numFmtId="44" fontId="13" fillId="0" borderId="14" xfId="0" applyNumberFormat="1" applyFont="1" applyBorder="1"/>
    <xf numFmtId="0" fontId="0" fillId="0" borderId="0" xfId="0" applyFill="1"/>
    <xf numFmtId="0" fontId="14" fillId="0" borderId="0" xfId="0" applyFont="1"/>
    <xf numFmtId="44" fontId="0" fillId="0" borderId="0" xfId="0" applyNumberFormat="1"/>
    <xf numFmtId="0" fontId="6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44" fontId="17" fillId="0" borderId="23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2" fillId="0" borderId="0" xfId="0" applyFont="1"/>
    <xf numFmtId="0" fontId="6" fillId="2" borderId="14" xfId="0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44" fontId="6" fillId="2" borderId="0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44" fontId="4" fillId="2" borderId="17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44" fontId="6" fillId="2" borderId="0" xfId="0" applyNumberFormat="1" applyFont="1" applyFill="1" applyBorder="1" applyAlignment="1">
      <alignment horizontal="center" vertical="center" wrapText="1"/>
    </xf>
    <xf numFmtId="14" fontId="5" fillId="2" borderId="27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24" xfId="0" applyNumberFormat="1" applyFont="1" applyFill="1" applyBorder="1" applyAlignment="1">
      <alignment horizontal="center" vertical="center" wrapText="1"/>
    </xf>
    <xf numFmtId="44" fontId="6" fillId="2" borderId="24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44" fontId="6" fillId="2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29" xfId="0" applyFont="1" applyBorder="1" applyAlignment="1">
      <alignment horizontal="center" vertical="center" wrapText="1"/>
    </xf>
    <xf numFmtId="8" fontId="15" fillId="0" borderId="29" xfId="0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8" fontId="15" fillId="0" borderId="39" xfId="0" applyNumberFormat="1" applyFont="1" applyBorder="1" applyAlignment="1">
      <alignment horizontal="center" vertical="center" wrapText="1"/>
    </xf>
    <xf numFmtId="0" fontId="24" fillId="4" borderId="0" xfId="0" applyFont="1" applyFill="1" applyAlignment="1">
      <alignment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4" fillId="0" borderId="27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24" xfId="0" applyFont="1" applyBorder="1" applyAlignment="1">
      <alignment vertical="center" wrapText="1"/>
    </xf>
    <xf numFmtId="8" fontId="6" fillId="0" borderId="24" xfId="0" applyNumberFormat="1" applyFont="1" applyBorder="1" applyAlignment="1">
      <alignment horizontal="right" wrapText="1"/>
    </xf>
    <xf numFmtId="0" fontId="24" fillId="0" borderId="26" xfId="0" applyFont="1" applyBorder="1" applyAlignment="1">
      <alignment vertical="center" wrapText="1"/>
    </xf>
    <xf numFmtId="8" fontId="13" fillId="0" borderId="14" xfId="0" applyNumberFormat="1" applyFont="1" applyBorder="1"/>
    <xf numFmtId="8" fontId="23" fillId="0" borderId="40" xfId="0" applyNumberFormat="1" applyFont="1" applyBorder="1" applyAlignment="1">
      <alignment horizontal="right" vertical="center" wrapText="1"/>
    </xf>
    <xf numFmtId="0" fontId="0" fillId="0" borderId="41" xfId="0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wrapText="1"/>
    </xf>
    <xf numFmtId="0" fontId="6" fillId="2" borderId="14" xfId="0" applyFont="1" applyFill="1" applyBorder="1" applyAlignment="1">
      <alignment horizontal="center" vertical="center"/>
    </xf>
    <xf numFmtId="44" fontId="4" fillId="2" borderId="13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6" fillId="2" borderId="24" xfId="0" applyNumberFormat="1" applyFont="1" applyFill="1" applyBorder="1" applyAlignment="1">
      <alignment horizontal="center" vertical="center"/>
    </xf>
    <xf numFmtId="44" fontId="6" fillId="2" borderId="24" xfId="0" applyNumberFormat="1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14" fontId="5" fillId="2" borderId="46" xfId="0" applyNumberFormat="1" applyFont="1" applyFill="1" applyBorder="1" applyAlignment="1">
      <alignment horizontal="center" vertical="center" wrapText="1"/>
    </xf>
    <xf numFmtId="14" fontId="5" fillId="2" borderId="31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4" fontId="5" fillId="2" borderId="25" xfId="0" applyNumberFormat="1" applyFont="1" applyFill="1" applyBorder="1" applyAlignment="1">
      <alignment horizontal="center" vertical="center" wrapText="1"/>
    </xf>
    <xf numFmtId="14" fontId="5" fillId="2" borderId="43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21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44" fontId="6" fillId="2" borderId="21" xfId="0" applyNumberFormat="1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4" fontId="15" fillId="0" borderId="37" xfId="0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8" fontId="6" fillId="0" borderId="14" xfId="0" applyNumberFormat="1" applyFont="1" applyBorder="1" applyAlignment="1">
      <alignment horizontal="center" vertical="center" wrapText="1"/>
    </xf>
    <xf numFmtId="14" fontId="6" fillId="0" borderId="19" xfId="0" applyNumberFormat="1" applyFont="1" applyBorder="1" applyAlignment="1">
      <alignment horizontal="center" vertical="center" wrapText="1"/>
    </xf>
    <xf numFmtId="8" fontId="6" fillId="0" borderId="34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4" fontId="6" fillId="0" borderId="33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</cellXfs>
  <cellStyles count="4">
    <cellStyle name="Normal" xfId="0" builtinId="0"/>
    <cellStyle name="Normal 2 2" xfId="2" xr:uid="{00000000-0005-0000-0000-000001000000}"/>
    <cellStyle name="Normal 3 2" xfId="3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149985</xdr:rowOff>
    </xdr:from>
    <xdr:to>
      <xdr:col>2</xdr:col>
      <xdr:colOff>514349</xdr:colOff>
      <xdr:row>2</xdr:row>
      <xdr:rowOff>266645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</xdr:row>
      <xdr:rowOff>149985</xdr:rowOff>
    </xdr:from>
    <xdr:to>
      <xdr:col>2</xdr:col>
      <xdr:colOff>514349</xdr:colOff>
      <xdr:row>22</xdr:row>
      <xdr:rowOff>266645</xdr:rowOff>
    </xdr:to>
    <xdr:pic>
      <xdr:nvPicPr>
        <xdr:cNvPr id="4" name="Imagen 3" descr="Logos DIF GDL Pagina Web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85"/>
          <a:ext cx="1602920" cy="883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345544</xdr:colOff>
      <xdr:row>0</xdr:row>
      <xdr:rowOff>55427</xdr:rowOff>
    </xdr:from>
    <xdr:to>
      <xdr:col>2</xdr:col>
      <xdr:colOff>497523</xdr:colOff>
      <xdr:row>2</xdr:row>
      <xdr:rowOff>299339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544" y="55427"/>
          <a:ext cx="2313790" cy="10105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370116</xdr:colOff>
      <xdr:row>0</xdr:row>
      <xdr:rowOff>47629</xdr:rowOff>
    </xdr:from>
    <xdr:to>
      <xdr:col>3</xdr:col>
      <xdr:colOff>887186</xdr:colOff>
      <xdr:row>2</xdr:row>
      <xdr:rowOff>178704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730" y="47629"/>
          <a:ext cx="2041070" cy="893075"/>
        </a:xfrm>
        <a:prstGeom prst="rect">
          <a:avLst/>
        </a:prstGeom>
      </xdr:spPr>
    </xdr:pic>
    <xdr:clientData/>
  </xdr:twoCellAnchor>
  <xdr:oneCellAnchor>
    <xdr:from>
      <xdr:col>1</xdr:col>
      <xdr:colOff>375558</xdr:colOff>
      <xdr:row>34</xdr:row>
      <xdr:rowOff>118386</xdr:rowOff>
    </xdr:from>
    <xdr:ext cx="2041070" cy="893075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172" y="7455357"/>
          <a:ext cx="2041070" cy="893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Normal="100" workbookViewId="0"/>
  </sheetViews>
  <sheetFormatPr baseColWidth="10" defaultRowHeight="15"/>
  <cols>
    <col min="1" max="1" width="10.5703125" style="25" customWidth="1"/>
    <col min="2" max="2" width="4.85546875" style="25" customWidth="1"/>
    <col min="3" max="3" width="21.140625" style="34" customWidth="1"/>
    <col min="4" max="4" width="19.28515625" style="25" customWidth="1"/>
    <col min="5" max="5" width="9.140625" style="25" customWidth="1"/>
    <col min="6" max="6" width="7.7109375" style="34" customWidth="1"/>
    <col min="7" max="7" width="8.140625" customWidth="1"/>
    <col min="8" max="8" width="10.5703125" style="25" customWidth="1"/>
    <col min="9" max="9" width="13.85546875" customWidth="1"/>
    <col min="10" max="10" width="18.85546875" customWidth="1"/>
  </cols>
  <sheetData>
    <row r="1" spans="1:10" ht="30" customHeight="1">
      <c r="A1" s="79" t="s">
        <v>27</v>
      </c>
      <c r="B1" s="80"/>
      <c r="C1" s="80"/>
      <c r="D1" s="80"/>
      <c r="E1" s="80"/>
      <c r="F1" s="80"/>
      <c r="G1" s="80"/>
      <c r="H1" s="80"/>
      <c r="I1" s="80"/>
      <c r="J1" s="81"/>
    </row>
    <row r="2" spans="1:10" ht="30" customHeight="1">
      <c r="A2" s="135" t="s">
        <v>74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ht="30" customHeight="1" thickBot="1">
      <c r="A3" s="138" t="s">
        <v>0</v>
      </c>
      <c r="B3" s="139"/>
      <c r="C3" s="139"/>
      <c r="D3" s="139"/>
      <c r="E3" s="139"/>
      <c r="F3" s="139"/>
      <c r="G3" s="139"/>
      <c r="H3" s="139"/>
      <c r="I3" s="139"/>
      <c r="J3" s="140"/>
    </row>
    <row r="4" spans="1:10" ht="30" customHeight="1" thickBot="1">
      <c r="A4" s="1" t="s">
        <v>1</v>
      </c>
      <c r="B4" s="2" t="s">
        <v>2</v>
      </c>
      <c r="C4" s="43" t="s">
        <v>3</v>
      </c>
      <c r="D4" s="3" t="s">
        <v>4</v>
      </c>
      <c r="E4" s="2" t="s">
        <v>5</v>
      </c>
      <c r="F4" s="82" t="s">
        <v>28</v>
      </c>
      <c r="G4" s="12" t="s">
        <v>6</v>
      </c>
      <c r="H4" s="4" t="s">
        <v>7</v>
      </c>
      <c r="I4" s="4" t="s">
        <v>8</v>
      </c>
      <c r="J4" s="2" t="s">
        <v>9</v>
      </c>
    </row>
    <row r="5" spans="1:10" s="13" customFormat="1" ht="23.45" customHeight="1">
      <c r="A5" s="57">
        <v>45901</v>
      </c>
      <c r="B5" s="56">
        <v>1062</v>
      </c>
      <c r="C5" s="17" t="s">
        <v>49</v>
      </c>
      <c r="D5" s="17" t="s">
        <v>48</v>
      </c>
      <c r="E5" s="56" t="s">
        <v>14</v>
      </c>
      <c r="F5" s="56" t="s">
        <v>42</v>
      </c>
      <c r="G5" s="15">
        <v>833</v>
      </c>
      <c r="H5" s="16">
        <v>259</v>
      </c>
      <c r="I5" s="26">
        <f t="shared" ref="I5" si="0">H5*G5</f>
        <v>215747</v>
      </c>
      <c r="J5" s="40" t="s">
        <v>41</v>
      </c>
    </row>
    <row r="6" spans="1:10" s="13" customFormat="1" ht="11.65" customHeight="1">
      <c r="A6" s="126">
        <v>45902</v>
      </c>
      <c r="B6" s="128">
        <v>1063</v>
      </c>
      <c r="C6" s="145" t="s">
        <v>47</v>
      </c>
      <c r="D6" s="130" t="s">
        <v>43</v>
      </c>
      <c r="E6" s="41" t="s">
        <v>14</v>
      </c>
      <c r="F6" s="128" t="s">
        <v>42</v>
      </c>
      <c r="G6" s="141">
        <v>220</v>
      </c>
      <c r="H6" s="143">
        <v>328.79</v>
      </c>
      <c r="I6" s="143">
        <f>H6*G6</f>
        <v>72333.8</v>
      </c>
      <c r="J6" s="112" t="s">
        <v>41</v>
      </c>
    </row>
    <row r="7" spans="1:10" s="13" customFormat="1" ht="11.65" customHeight="1">
      <c r="A7" s="117"/>
      <c r="B7" s="120"/>
      <c r="C7" s="146"/>
      <c r="D7" s="147"/>
      <c r="E7" s="32" t="s">
        <v>35</v>
      </c>
      <c r="F7" s="120"/>
      <c r="G7" s="142"/>
      <c r="H7" s="144"/>
      <c r="I7" s="144"/>
      <c r="J7" s="122"/>
    </row>
    <row r="8" spans="1:10" s="13" customFormat="1" ht="23.1" customHeight="1">
      <c r="A8" s="57">
        <v>45902</v>
      </c>
      <c r="B8" s="56">
        <v>1064</v>
      </c>
      <c r="C8" s="17" t="s">
        <v>75</v>
      </c>
      <c r="D8" s="17" t="s">
        <v>76</v>
      </c>
      <c r="E8" s="14" t="s">
        <v>14</v>
      </c>
      <c r="F8" s="41" t="s">
        <v>42</v>
      </c>
      <c r="G8" s="31">
        <f>150*12</f>
        <v>1800</v>
      </c>
      <c r="H8" s="16">
        <v>39.5</v>
      </c>
      <c r="I8" s="16">
        <f t="shared" ref="I8:I36" si="1">H8*G8</f>
        <v>71100</v>
      </c>
      <c r="J8" s="40" t="s">
        <v>41</v>
      </c>
    </row>
    <row r="9" spans="1:10" s="13" customFormat="1" ht="24">
      <c r="A9" s="57">
        <v>45903</v>
      </c>
      <c r="B9" s="56">
        <v>1065</v>
      </c>
      <c r="C9" s="61" t="s">
        <v>77</v>
      </c>
      <c r="D9" s="17" t="s">
        <v>169</v>
      </c>
      <c r="E9" s="14" t="s">
        <v>14</v>
      </c>
      <c r="F9" s="41" t="s">
        <v>42</v>
      </c>
      <c r="G9" s="31">
        <v>6</v>
      </c>
      <c r="H9" s="16">
        <v>50</v>
      </c>
      <c r="I9" s="16">
        <f t="shared" si="1"/>
        <v>300</v>
      </c>
      <c r="J9" s="40" t="s">
        <v>41</v>
      </c>
    </row>
    <row r="10" spans="1:10" s="13" customFormat="1" ht="42" customHeight="1">
      <c r="A10" s="126">
        <v>45906</v>
      </c>
      <c r="B10" s="128">
        <v>1066</v>
      </c>
      <c r="C10" s="130" t="s">
        <v>67</v>
      </c>
      <c r="D10" s="130" t="s">
        <v>66</v>
      </c>
      <c r="E10" s="56" t="s">
        <v>63</v>
      </c>
      <c r="F10" s="128" t="s">
        <v>44</v>
      </c>
      <c r="G10" s="133">
        <v>1</v>
      </c>
      <c r="H10" s="143">
        <v>20400</v>
      </c>
      <c r="I10" s="143">
        <f t="shared" ref="I10" si="2">H10*G10</f>
        <v>20400</v>
      </c>
      <c r="J10" s="112" t="s">
        <v>41</v>
      </c>
    </row>
    <row r="11" spans="1:10" s="13" customFormat="1" ht="10.7" customHeight="1">
      <c r="A11" s="117"/>
      <c r="B11" s="120"/>
      <c r="C11" s="147"/>
      <c r="D11" s="147"/>
      <c r="E11" s="32" t="s">
        <v>35</v>
      </c>
      <c r="F11" s="120"/>
      <c r="G11" s="134"/>
      <c r="H11" s="144"/>
      <c r="I11" s="144"/>
      <c r="J11" s="122"/>
    </row>
    <row r="12" spans="1:10" s="13" customFormat="1" ht="24.95" customHeight="1">
      <c r="A12" s="126">
        <v>45875</v>
      </c>
      <c r="B12" s="128">
        <v>1067</v>
      </c>
      <c r="C12" s="130" t="s">
        <v>85</v>
      </c>
      <c r="D12" s="130" t="s">
        <v>169</v>
      </c>
      <c r="E12" s="56" t="s">
        <v>63</v>
      </c>
      <c r="F12" s="128" t="s">
        <v>44</v>
      </c>
      <c r="G12" s="133">
        <v>1</v>
      </c>
      <c r="H12" s="143">
        <v>1000</v>
      </c>
      <c r="I12" s="143">
        <f t="shared" ref="I12" si="3">H12*G12</f>
        <v>1000</v>
      </c>
      <c r="J12" s="112" t="s">
        <v>41</v>
      </c>
    </row>
    <row r="13" spans="1:10" s="13" customFormat="1" ht="19.7" customHeight="1">
      <c r="A13" s="117"/>
      <c r="B13" s="120"/>
      <c r="C13" s="147"/>
      <c r="D13" s="147"/>
      <c r="E13" s="32" t="s">
        <v>35</v>
      </c>
      <c r="F13" s="120"/>
      <c r="G13" s="134"/>
      <c r="H13" s="144"/>
      <c r="I13" s="144"/>
      <c r="J13" s="122"/>
    </row>
    <row r="14" spans="1:10" s="13" customFormat="1" ht="24">
      <c r="A14" s="57">
        <v>45906</v>
      </c>
      <c r="B14" s="56">
        <v>1068</v>
      </c>
      <c r="C14" s="60" t="s">
        <v>78</v>
      </c>
      <c r="D14" s="17" t="s">
        <v>79</v>
      </c>
      <c r="E14" s="56" t="s">
        <v>14</v>
      </c>
      <c r="F14" s="56" t="s">
        <v>42</v>
      </c>
      <c r="G14" s="31">
        <v>1440</v>
      </c>
      <c r="H14" s="16">
        <v>40</v>
      </c>
      <c r="I14" s="16">
        <f t="shared" si="1"/>
        <v>57600</v>
      </c>
      <c r="J14" s="63" t="s">
        <v>41</v>
      </c>
    </row>
    <row r="15" spans="1:10" s="13" customFormat="1" ht="48">
      <c r="A15" s="57">
        <v>45911</v>
      </c>
      <c r="B15" s="56">
        <v>1069</v>
      </c>
      <c r="C15" s="60" t="s">
        <v>68</v>
      </c>
      <c r="D15" s="17" t="s">
        <v>80</v>
      </c>
      <c r="E15" s="56" t="s">
        <v>14</v>
      </c>
      <c r="F15" s="56" t="s">
        <v>42</v>
      </c>
      <c r="G15" s="31">
        <v>2728</v>
      </c>
      <c r="H15" s="16">
        <f>120000/G15</f>
        <v>43.988269794721404</v>
      </c>
      <c r="I15" s="16">
        <f t="shared" si="1"/>
        <v>119999.99999999999</v>
      </c>
      <c r="J15" s="40" t="s">
        <v>41</v>
      </c>
    </row>
    <row r="16" spans="1:10" s="13" customFormat="1" ht="24">
      <c r="A16" s="57">
        <v>45915</v>
      </c>
      <c r="B16" s="56">
        <v>1070</v>
      </c>
      <c r="C16" s="60" t="s">
        <v>81</v>
      </c>
      <c r="D16" s="17" t="s">
        <v>76</v>
      </c>
      <c r="E16" s="56" t="s">
        <v>14</v>
      </c>
      <c r="F16" s="56" t="s">
        <v>65</v>
      </c>
      <c r="G16" s="31">
        <v>10</v>
      </c>
      <c r="H16" s="16">
        <v>1000</v>
      </c>
      <c r="I16" s="16">
        <f t="shared" si="1"/>
        <v>10000</v>
      </c>
      <c r="J16" s="40" t="s">
        <v>41</v>
      </c>
    </row>
    <row r="17" spans="1:10" s="13" customFormat="1" ht="24">
      <c r="A17" s="57">
        <v>45918</v>
      </c>
      <c r="B17" s="56">
        <v>1071</v>
      </c>
      <c r="C17" s="60" t="s">
        <v>82</v>
      </c>
      <c r="D17" s="17" t="s">
        <v>64</v>
      </c>
      <c r="E17" s="56" t="s">
        <v>14</v>
      </c>
      <c r="F17" s="56" t="s">
        <v>42</v>
      </c>
      <c r="G17" s="31">
        <v>100</v>
      </c>
      <c r="H17" s="16">
        <v>150</v>
      </c>
      <c r="I17" s="16">
        <f t="shared" si="1"/>
        <v>15000</v>
      </c>
      <c r="J17" s="40" t="s">
        <v>41</v>
      </c>
    </row>
    <row r="18" spans="1:10" s="13" customFormat="1" ht="23.45" customHeight="1">
      <c r="A18" s="57">
        <v>45923</v>
      </c>
      <c r="B18" s="56">
        <v>1072</v>
      </c>
      <c r="C18" s="17" t="s">
        <v>69</v>
      </c>
      <c r="D18" s="17" t="s">
        <v>83</v>
      </c>
      <c r="E18" s="14" t="s">
        <v>14</v>
      </c>
      <c r="F18" s="56" t="s">
        <v>42</v>
      </c>
      <c r="G18" s="31">
        <v>3</v>
      </c>
      <c r="H18" s="16">
        <v>300</v>
      </c>
      <c r="I18" s="16">
        <f t="shared" si="1"/>
        <v>900</v>
      </c>
      <c r="J18" s="40" t="s">
        <v>41</v>
      </c>
    </row>
    <row r="19" spans="1:10" s="13" customFormat="1" ht="24">
      <c r="A19" s="65">
        <v>45927</v>
      </c>
      <c r="B19" s="64">
        <v>1073</v>
      </c>
      <c r="C19" s="61" t="s">
        <v>84</v>
      </c>
      <c r="D19" s="17" t="s">
        <v>169</v>
      </c>
      <c r="E19" s="14" t="s">
        <v>14</v>
      </c>
      <c r="F19" s="56" t="s">
        <v>42</v>
      </c>
      <c r="G19" s="31">
        <v>1</v>
      </c>
      <c r="H19" s="16">
        <v>500</v>
      </c>
      <c r="I19" s="16">
        <f t="shared" si="1"/>
        <v>500</v>
      </c>
      <c r="J19" s="40" t="s">
        <v>41</v>
      </c>
    </row>
    <row r="20" spans="1:10" s="13" customFormat="1" ht="23.25" customHeight="1" thickBot="1">
      <c r="A20" s="73">
        <v>45930</v>
      </c>
      <c r="B20" s="74">
        <v>1074</v>
      </c>
      <c r="C20" s="75" t="s">
        <v>86</v>
      </c>
      <c r="D20" s="83" t="s">
        <v>87</v>
      </c>
      <c r="E20" s="74" t="s">
        <v>14</v>
      </c>
      <c r="F20" s="74" t="s">
        <v>42</v>
      </c>
      <c r="G20" s="76">
        <v>110</v>
      </c>
      <c r="H20" s="77">
        <v>11</v>
      </c>
      <c r="I20" s="77">
        <f t="shared" si="1"/>
        <v>1210</v>
      </c>
      <c r="J20" s="78" t="s">
        <v>41</v>
      </c>
    </row>
    <row r="21" spans="1:10" ht="30" customHeight="1">
      <c r="A21" s="79" t="s">
        <v>27</v>
      </c>
      <c r="B21" s="80"/>
      <c r="C21" s="80"/>
      <c r="D21" s="80"/>
      <c r="E21" s="80"/>
      <c r="F21" s="80"/>
      <c r="G21" s="80"/>
      <c r="H21" s="80"/>
      <c r="I21" s="80"/>
      <c r="J21" s="81"/>
    </row>
    <row r="22" spans="1:10" ht="30" customHeight="1">
      <c r="A22" s="135" t="s">
        <v>74</v>
      </c>
      <c r="B22" s="136"/>
      <c r="C22" s="136"/>
      <c r="D22" s="136"/>
      <c r="E22" s="136"/>
      <c r="F22" s="136"/>
      <c r="G22" s="136"/>
      <c r="H22" s="136"/>
      <c r="I22" s="136"/>
      <c r="J22" s="137"/>
    </row>
    <row r="23" spans="1:10" ht="30" customHeight="1" thickBot="1">
      <c r="A23" s="138" t="s">
        <v>0</v>
      </c>
      <c r="B23" s="139"/>
      <c r="C23" s="139"/>
      <c r="D23" s="139"/>
      <c r="E23" s="139"/>
      <c r="F23" s="139"/>
      <c r="G23" s="139"/>
      <c r="H23" s="139"/>
      <c r="I23" s="139"/>
      <c r="J23" s="140"/>
    </row>
    <row r="24" spans="1:10" ht="30" customHeight="1" thickBot="1">
      <c r="A24" s="1" t="s">
        <v>1</v>
      </c>
      <c r="B24" s="2" t="s">
        <v>2</v>
      </c>
      <c r="C24" s="43" t="s">
        <v>3</v>
      </c>
      <c r="D24" s="3" t="s">
        <v>4</v>
      </c>
      <c r="E24" s="2" t="s">
        <v>5</v>
      </c>
      <c r="F24" s="82" t="s">
        <v>28</v>
      </c>
      <c r="G24" s="12" t="s">
        <v>6</v>
      </c>
      <c r="H24" s="4" t="s">
        <v>7</v>
      </c>
      <c r="I24" s="4" t="s">
        <v>8</v>
      </c>
      <c r="J24" s="2" t="s">
        <v>9</v>
      </c>
    </row>
    <row r="25" spans="1:10" s="13" customFormat="1" ht="36">
      <c r="A25" s="115">
        <v>45930</v>
      </c>
      <c r="B25" s="118">
        <v>1075</v>
      </c>
      <c r="C25" s="85" t="s">
        <v>88</v>
      </c>
      <c r="D25" s="118" t="s">
        <v>96</v>
      </c>
      <c r="E25" s="84" t="s">
        <v>14</v>
      </c>
      <c r="F25" s="84" t="s">
        <v>42</v>
      </c>
      <c r="G25" s="86">
        <v>374</v>
      </c>
      <c r="H25" s="87">
        <v>180</v>
      </c>
      <c r="I25" s="87">
        <f t="shared" si="1"/>
        <v>67320</v>
      </c>
      <c r="J25" s="121" t="s">
        <v>41</v>
      </c>
    </row>
    <row r="26" spans="1:10" s="13" customFormat="1">
      <c r="A26" s="116"/>
      <c r="B26" s="119"/>
      <c r="C26" s="69" t="s">
        <v>89</v>
      </c>
      <c r="D26" s="119"/>
      <c r="E26" s="66" t="s">
        <v>14</v>
      </c>
      <c r="F26" s="66" t="s">
        <v>42</v>
      </c>
      <c r="G26" s="67">
        <v>10</v>
      </c>
      <c r="H26" s="68">
        <v>300</v>
      </c>
      <c r="I26" s="68">
        <f t="shared" si="1"/>
        <v>3000</v>
      </c>
      <c r="J26" s="113"/>
    </row>
    <row r="27" spans="1:10" s="13" customFormat="1">
      <c r="A27" s="116"/>
      <c r="B27" s="119"/>
      <c r="C27" s="69" t="s">
        <v>90</v>
      </c>
      <c r="D27" s="119"/>
      <c r="E27" s="56" t="s">
        <v>14</v>
      </c>
      <c r="F27" s="56" t="s">
        <v>42</v>
      </c>
      <c r="G27" s="31">
        <v>65</v>
      </c>
      <c r="H27" s="16">
        <v>15</v>
      </c>
      <c r="I27" s="16">
        <f t="shared" si="1"/>
        <v>975</v>
      </c>
      <c r="J27" s="113"/>
    </row>
    <row r="28" spans="1:10" s="13" customFormat="1" ht="36">
      <c r="A28" s="116"/>
      <c r="B28" s="119"/>
      <c r="C28" s="69" t="s">
        <v>91</v>
      </c>
      <c r="D28" s="119"/>
      <c r="E28" s="56" t="s">
        <v>14</v>
      </c>
      <c r="F28" s="56" t="s">
        <v>42</v>
      </c>
      <c r="G28" s="31">
        <v>150</v>
      </c>
      <c r="H28" s="16">
        <v>6</v>
      </c>
      <c r="I28" s="16">
        <f t="shared" si="1"/>
        <v>900</v>
      </c>
      <c r="J28" s="113"/>
    </row>
    <row r="29" spans="1:10" s="13" customFormat="1" ht="48">
      <c r="A29" s="116"/>
      <c r="B29" s="119"/>
      <c r="C29" s="69" t="s">
        <v>92</v>
      </c>
      <c r="D29" s="119"/>
      <c r="E29" s="56" t="s">
        <v>14</v>
      </c>
      <c r="F29" s="56" t="s">
        <v>42</v>
      </c>
      <c r="G29" s="31">
        <v>150</v>
      </c>
      <c r="H29" s="16">
        <v>85</v>
      </c>
      <c r="I29" s="16">
        <f t="shared" si="1"/>
        <v>12750</v>
      </c>
      <c r="J29" s="113"/>
    </row>
    <row r="30" spans="1:10" s="13" customFormat="1" ht="23.25" customHeight="1">
      <c r="A30" s="116"/>
      <c r="B30" s="119"/>
      <c r="C30" s="69" t="s">
        <v>93</v>
      </c>
      <c r="D30" s="119"/>
      <c r="E30" s="56" t="s">
        <v>14</v>
      </c>
      <c r="F30" s="56" t="s">
        <v>42</v>
      </c>
      <c r="G30" s="31">
        <v>500</v>
      </c>
      <c r="H30" s="16">
        <v>20</v>
      </c>
      <c r="I30" s="16">
        <f t="shared" si="1"/>
        <v>10000</v>
      </c>
      <c r="J30" s="113"/>
    </row>
    <row r="31" spans="1:10" s="13" customFormat="1" ht="24">
      <c r="A31" s="116"/>
      <c r="B31" s="119"/>
      <c r="C31" s="69" t="s">
        <v>94</v>
      </c>
      <c r="D31" s="119"/>
      <c r="E31" s="56" t="s">
        <v>14</v>
      </c>
      <c r="F31" s="56" t="s">
        <v>42</v>
      </c>
      <c r="G31" s="31">
        <v>8</v>
      </c>
      <c r="H31" s="16">
        <v>482</v>
      </c>
      <c r="I31" s="16">
        <f t="shared" si="1"/>
        <v>3856</v>
      </c>
      <c r="J31" s="113"/>
    </row>
    <row r="32" spans="1:10" s="13" customFormat="1">
      <c r="A32" s="117"/>
      <c r="B32" s="120"/>
      <c r="C32" s="69" t="s">
        <v>95</v>
      </c>
      <c r="D32" s="120"/>
      <c r="E32" s="56" t="s">
        <v>14</v>
      </c>
      <c r="F32" s="56" t="s">
        <v>42</v>
      </c>
      <c r="G32" s="31">
        <v>1</v>
      </c>
      <c r="H32" s="16">
        <v>1800</v>
      </c>
      <c r="I32" s="16">
        <f t="shared" si="1"/>
        <v>1800</v>
      </c>
      <c r="J32" s="122"/>
    </row>
    <row r="33" spans="1:10" s="13" customFormat="1">
      <c r="A33" s="126">
        <v>45930</v>
      </c>
      <c r="B33" s="128">
        <v>1076</v>
      </c>
      <c r="C33" s="17" t="s">
        <v>165</v>
      </c>
      <c r="D33" s="130" t="s">
        <v>164</v>
      </c>
      <c r="E33" s="56" t="s">
        <v>14</v>
      </c>
      <c r="F33" s="56" t="s">
        <v>42</v>
      </c>
      <c r="G33" s="15">
        <v>16</v>
      </c>
      <c r="H33" s="16">
        <v>373.38</v>
      </c>
      <c r="I33" s="26">
        <f t="shared" si="1"/>
        <v>5974.08</v>
      </c>
      <c r="J33" s="112" t="s">
        <v>41</v>
      </c>
    </row>
    <row r="34" spans="1:10" s="13" customFormat="1">
      <c r="A34" s="116"/>
      <c r="B34" s="119"/>
      <c r="C34" s="17" t="s">
        <v>166</v>
      </c>
      <c r="D34" s="131"/>
      <c r="E34" s="107" t="s">
        <v>14</v>
      </c>
      <c r="F34" s="56" t="s">
        <v>42</v>
      </c>
      <c r="G34" s="15">
        <v>10</v>
      </c>
      <c r="H34" s="16">
        <v>556.85</v>
      </c>
      <c r="I34" s="26">
        <f t="shared" si="1"/>
        <v>5568.5</v>
      </c>
      <c r="J34" s="113"/>
    </row>
    <row r="35" spans="1:10" s="13" customFormat="1" ht="13.7" customHeight="1">
      <c r="A35" s="116"/>
      <c r="B35" s="119"/>
      <c r="C35" s="17" t="s">
        <v>167</v>
      </c>
      <c r="D35" s="131"/>
      <c r="E35" s="107" t="s">
        <v>14</v>
      </c>
      <c r="F35" s="56" t="s">
        <v>42</v>
      </c>
      <c r="G35" s="15">
        <v>12</v>
      </c>
      <c r="H35" s="16">
        <v>508.24</v>
      </c>
      <c r="I35" s="26">
        <f t="shared" si="1"/>
        <v>6098.88</v>
      </c>
      <c r="J35" s="113"/>
    </row>
    <row r="36" spans="1:10" s="13" customFormat="1" ht="15.75" thickBot="1">
      <c r="A36" s="127"/>
      <c r="B36" s="129"/>
      <c r="C36" s="75" t="s">
        <v>168</v>
      </c>
      <c r="D36" s="132"/>
      <c r="E36" s="109" t="s">
        <v>35</v>
      </c>
      <c r="F36" s="74" t="s">
        <v>42</v>
      </c>
      <c r="G36" s="110">
        <v>5</v>
      </c>
      <c r="H36" s="77">
        <v>650.91</v>
      </c>
      <c r="I36" s="111">
        <f t="shared" si="1"/>
        <v>3254.5499999999997</v>
      </c>
      <c r="J36" s="114"/>
    </row>
    <row r="37" spans="1:10" s="13" customFormat="1">
      <c r="A37" s="18"/>
      <c r="B37" s="21"/>
      <c r="C37" s="20"/>
      <c r="D37" s="20"/>
      <c r="E37" s="21"/>
      <c r="F37" s="21"/>
      <c r="G37" s="71"/>
      <c r="H37" s="72"/>
      <c r="I37" s="108">
        <f>586090.8+100601+20896.01</f>
        <v>707587.81</v>
      </c>
      <c r="J37" s="21"/>
    </row>
    <row r="38" spans="1:10" s="13" customFormat="1" ht="10.35" customHeight="1">
      <c r="A38" s="18"/>
      <c r="B38" s="19"/>
      <c r="C38" s="20"/>
      <c r="D38" s="21"/>
      <c r="E38" s="19"/>
      <c r="F38" s="38"/>
      <c r="G38" s="39"/>
      <c r="H38" s="62"/>
      <c r="I38" s="70"/>
      <c r="J38" s="21"/>
    </row>
    <row r="39" spans="1:10">
      <c r="A39" s="5"/>
      <c r="B39" s="5"/>
      <c r="C39" s="42"/>
      <c r="D39" s="123" t="s">
        <v>31</v>
      </c>
      <c r="E39" s="124"/>
      <c r="F39" s="124"/>
      <c r="G39" s="124"/>
      <c r="H39" s="125"/>
      <c r="I39" s="27">
        <f>I37</f>
        <v>707587.81</v>
      </c>
      <c r="J39" s="6"/>
    </row>
    <row r="40" spans="1:10">
      <c r="A40" s="5"/>
      <c r="B40" s="5"/>
      <c r="C40" s="42"/>
      <c r="D40" s="123" t="s">
        <v>10</v>
      </c>
      <c r="E40" s="124"/>
      <c r="F40" s="124"/>
      <c r="G40" s="124"/>
      <c r="H40" s="125"/>
      <c r="I40" s="102">
        <f>VILLAS!I45</f>
        <v>342111</v>
      </c>
      <c r="J40" s="6"/>
    </row>
    <row r="41" spans="1:10">
      <c r="A41" s="5"/>
      <c r="B41" s="5"/>
      <c r="C41" s="42"/>
      <c r="D41" s="123" t="s">
        <v>11</v>
      </c>
      <c r="E41" s="124"/>
      <c r="F41" s="124"/>
      <c r="G41" s="124"/>
      <c r="H41" s="125"/>
      <c r="I41" s="102">
        <f>CADIPSIC!J53</f>
        <v>34033</v>
      </c>
      <c r="J41" s="6"/>
    </row>
    <row r="42" spans="1:10">
      <c r="A42" s="7"/>
      <c r="B42" s="7"/>
      <c r="H42" s="36" t="s">
        <v>26</v>
      </c>
      <c r="I42" s="27">
        <f>SUM(I39:I41)</f>
        <v>1083731.81</v>
      </c>
      <c r="J42" s="6"/>
    </row>
    <row r="43" spans="1:10">
      <c r="A43" s="7"/>
      <c r="B43" s="7"/>
      <c r="C43" s="33"/>
      <c r="D43" s="9" t="s">
        <v>34</v>
      </c>
      <c r="E43" s="35"/>
      <c r="F43" s="33"/>
      <c r="G43" s="10"/>
      <c r="I43" s="8"/>
      <c r="J43" s="6"/>
    </row>
    <row r="44" spans="1:10">
      <c r="C44" s="33"/>
      <c r="D44" s="11" t="s">
        <v>30</v>
      </c>
      <c r="E44" s="35"/>
      <c r="F44" s="33"/>
      <c r="G44" s="10"/>
      <c r="H44" s="37"/>
      <c r="I44" s="8"/>
      <c r="J44" s="6"/>
    </row>
    <row r="45" spans="1:10">
      <c r="C45" s="33"/>
      <c r="D45" s="11" t="s">
        <v>12</v>
      </c>
      <c r="E45" s="35"/>
      <c r="F45" s="33"/>
      <c r="G45" s="10"/>
      <c r="H45" s="37"/>
    </row>
    <row r="46" spans="1:10">
      <c r="C46" s="33"/>
      <c r="D46" s="11" t="s">
        <v>62</v>
      </c>
      <c r="E46" s="35"/>
      <c r="F46" s="33"/>
      <c r="G46" s="10"/>
      <c r="H46" s="37"/>
    </row>
  </sheetData>
  <mergeCells count="42">
    <mergeCell ref="A22:J22"/>
    <mergeCell ref="A23:J23"/>
    <mergeCell ref="G10:G11"/>
    <mergeCell ref="H10:H11"/>
    <mergeCell ref="I10:I11"/>
    <mergeCell ref="J10:J11"/>
    <mergeCell ref="A12:A13"/>
    <mergeCell ref="B12:B13"/>
    <mergeCell ref="C12:C13"/>
    <mergeCell ref="A10:A11"/>
    <mergeCell ref="B10:B11"/>
    <mergeCell ref="C10:C11"/>
    <mergeCell ref="D10:D11"/>
    <mergeCell ref="F10:F11"/>
    <mergeCell ref="D12:D13"/>
    <mergeCell ref="J12:J13"/>
    <mergeCell ref="F12:F13"/>
    <mergeCell ref="G12:G13"/>
    <mergeCell ref="A2:J2"/>
    <mergeCell ref="A3:J3"/>
    <mergeCell ref="G6:G7"/>
    <mergeCell ref="H6:H7"/>
    <mergeCell ref="I6:I7"/>
    <mergeCell ref="J6:J7"/>
    <mergeCell ref="A6:A7"/>
    <mergeCell ref="B6:B7"/>
    <mergeCell ref="C6:C7"/>
    <mergeCell ref="D6:D7"/>
    <mergeCell ref="F6:F7"/>
    <mergeCell ref="H12:H13"/>
    <mergeCell ref="I12:I13"/>
    <mergeCell ref="D41:H41"/>
    <mergeCell ref="D39:H39"/>
    <mergeCell ref="D40:H40"/>
    <mergeCell ref="A33:A36"/>
    <mergeCell ref="B33:B36"/>
    <mergeCell ref="D33:D36"/>
    <mergeCell ref="J33:J36"/>
    <mergeCell ref="A25:A32"/>
    <mergeCell ref="B25:B32"/>
    <mergeCell ref="D25:D32"/>
    <mergeCell ref="J25:J3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5"/>
  <sheetViews>
    <sheetView zoomScaleNormal="100" workbookViewId="0">
      <selection sqref="A1:J1"/>
    </sheetView>
  </sheetViews>
  <sheetFormatPr baseColWidth="10" defaultColWidth="11.42578125" defaultRowHeight="15"/>
  <cols>
    <col min="1" max="1" width="19.42578125" style="22" customWidth="1"/>
    <col min="2" max="2" width="11.140625" style="22" customWidth="1"/>
    <col min="3" max="3" width="37.140625" style="23" customWidth="1"/>
    <col min="4" max="4" width="21.85546875" style="23" customWidth="1"/>
    <col min="5" max="5" width="16.5703125" style="22" customWidth="1"/>
    <col min="6" max="6" width="12.140625" style="22" customWidth="1"/>
    <col min="7" max="7" width="17.42578125" style="22" customWidth="1"/>
    <col min="8" max="8" width="15.140625" style="22" bestFit="1" customWidth="1"/>
    <col min="9" max="9" width="15.28515625" style="24" customWidth="1"/>
    <col min="10" max="10" width="26.140625" style="22" customWidth="1"/>
    <col min="11" max="11" width="47.140625" style="22" customWidth="1"/>
    <col min="12" max="16384" width="11.42578125" style="22"/>
  </cols>
  <sheetData>
    <row r="1" spans="1:26" s="44" customFormat="1" ht="30" customHeight="1">
      <c r="A1" s="148" t="s">
        <v>15</v>
      </c>
      <c r="B1" s="149"/>
      <c r="C1" s="149"/>
      <c r="D1" s="149"/>
      <c r="E1" s="149"/>
      <c r="F1" s="149"/>
      <c r="G1" s="149"/>
      <c r="H1" s="149"/>
      <c r="I1" s="149"/>
      <c r="J1" s="150"/>
      <c r="K1" s="45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s="44" customFormat="1" ht="30" customHeight="1">
      <c r="A2" s="151" t="s">
        <v>97</v>
      </c>
      <c r="B2" s="152"/>
      <c r="C2" s="152"/>
      <c r="D2" s="152"/>
      <c r="E2" s="152"/>
      <c r="F2" s="152"/>
      <c r="G2" s="152"/>
      <c r="H2" s="152"/>
      <c r="I2" s="152"/>
      <c r="J2" s="153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44" customFormat="1" ht="30" customHeight="1" thickBot="1">
      <c r="A3" s="154" t="s">
        <v>61</v>
      </c>
      <c r="B3" s="155"/>
      <c r="C3" s="155"/>
      <c r="D3" s="155"/>
      <c r="E3" s="155"/>
      <c r="F3" s="155"/>
      <c r="G3" s="155"/>
      <c r="H3" s="155"/>
      <c r="I3" s="155"/>
      <c r="J3" s="156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s="44" customFormat="1" ht="56.25">
      <c r="A4" s="48" t="s">
        <v>17</v>
      </c>
      <c r="B4" s="49" t="s">
        <v>18</v>
      </c>
      <c r="C4" s="49" t="s">
        <v>19</v>
      </c>
      <c r="D4" s="49" t="s">
        <v>20</v>
      </c>
      <c r="E4" s="49" t="s">
        <v>21</v>
      </c>
      <c r="F4" s="49" t="s">
        <v>22</v>
      </c>
      <c r="G4" s="52" t="s">
        <v>29</v>
      </c>
      <c r="H4" s="53" t="s">
        <v>23</v>
      </c>
      <c r="I4" s="54" t="s">
        <v>24</v>
      </c>
      <c r="J4" s="49" t="s">
        <v>25</v>
      </c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5.75">
      <c r="A5" s="157">
        <v>45666</v>
      </c>
      <c r="B5" s="158">
        <v>473</v>
      </c>
      <c r="C5" s="89" t="s">
        <v>98</v>
      </c>
      <c r="D5" s="158" t="s">
        <v>71</v>
      </c>
      <c r="E5" s="89" t="s">
        <v>14</v>
      </c>
      <c r="F5" s="89" t="s">
        <v>59</v>
      </c>
      <c r="G5" s="89">
        <v>9</v>
      </c>
      <c r="H5" s="90">
        <v>60</v>
      </c>
      <c r="I5" s="90">
        <v>540</v>
      </c>
      <c r="J5" s="89" t="s">
        <v>70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ht="15.75">
      <c r="A6" s="157"/>
      <c r="B6" s="158"/>
      <c r="C6" s="89" t="s">
        <v>99</v>
      </c>
      <c r="D6" s="158"/>
      <c r="E6" s="89" t="s">
        <v>14</v>
      </c>
      <c r="F6" s="89" t="s">
        <v>59</v>
      </c>
      <c r="G6" s="89">
        <v>3</v>
      </c>
      <c r="H6" s="90">
        <v>545</v>
      </c>
      <c r="I6" s="90">
        <v>1635</v>
      </c>
      <c r="J6" s="89" t="s">
        <v>70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 spans="1:26" ht="15.75">
      <c r="A7" s="157"/>
      <c r="B7" s="158"/>
      <c r="C7" s="89" t="s">
        <v>100</v>
      </c>
      <c r="D7" s="158"/>
      <c r="E7" s="89" t="s">
        <v>14</v>
      </c>
      <c r="F7" s="89" t="s">
        <v>59</v>
      </c>
      <c r="G7" s="89">
        <v>1</v>
      </c>
      <c r="H7" s="90">
        <v>55</v>
      </c>
      <c r="I7" s="90">
        <v>55</v>
      </c>
      <c r="J7" s="89" t="s">
        <v>70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 spans="1:26" ht="15.75">
      <c r="A8" s="157"/>
      <c r="B8" s="158"/>
      <c r="C8" s="89" t="s">
        <v>101</v>
      </c>
      <c r="D8" s="158"/>
      <c r="E8" s="89" t="s">
        <v>14</v>
      </c>
      <c r="F8" s="89" t="s">
        <v>59</v>
      </c>
      <c r="G8" s="89">
        <v>1</v>
      </c>
      <c r="H8" s="90">
        <v>60</v>
      </c>
      <c r="I8" s="90">
        <v>60</v>
      </c>
      <c r="J8" s="89" t="s">
        <v>70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 spans="1:26" ht="15.75">
      <c r="A9" s="157"/>
      <c r="B9" s="158"/>
      <c r="C9" s="89" t="s">
        <v>102</v>
      </c>
      <c r="D9" s="158"/>
      <c r="E9" s="89" t="s">
        <v>14</v>
      </c>
      <c r="F9" s="89" t="s">
        <v>59</v>
      </c>
      <c r="G9" s="89">
        <v>9</v>
      </c>
      <c r="H9" s="90">
        <v>58</v>
      </c>
      <c r="I9" s="90">
        <v>522</v>
      </c>
      <c r="J9" s="89" t="s">
        <v>70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 spans="1:26" ht="15.4" customHeight="1">
      <c r="A10" s="157"/>
      <c r="B10" s="158"/>
      <c r="C10" s="89" t="s">
        <v>103</v>
      </c>
      <c r="D10" s="158"/>
      <c r="E10" s="89" t="s">
        <v>14</v>
      </c>
      <c r="F10" s="89" t="s">
        <v>59</v>
      </c>
      <c r="G10" s="89">
        <v>4</v>
      </c>
      <c r="H10" s="90">
        <v>420</v>
      </c>
      <c r="I10" s="90">
        <v>1680</v>
      </c>
      <c r="J10" s="89" t="s">
        <v>70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pans="1:26" ht="15.4" customHeight="1">
      <c r="A11" s="157"/>
      <c r="B11" s="158"/>
      <c r="C11" s="89" t="s">
        <v>104</v>
      </c>
      <c r="D11" s="158"/>
      <c r="E11" s="89" t="s">
        <v>14</v>
      </c>
      <c r="F11" s="89" t="s">
        <v>59</v>
      </c>
      <c r="G11" s="89">
        <v>9</v>
      </c>
      <c r="H11" s="90">
        <v>225</v>
      </c>
      <c r="I11" s="90">
        <v>2025</v>
      </c>
      <c r="J11" s="89" t="s">
        <v>70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26" ht="15.75">
      <c r="A12" s="157"/>
      <c r="B12" s="158"/>
      <c r="C12" s="89" t="s">
        <v>105</v>
      </c>
      <c r="D12" s="158"/>
      <c r="E12" s="89" t="s">
        <v>14</v>
      </c>
      <c r="F12" s="89" t="s">
        <v>59</v>
      </c>
      <c r="G12" s="89">
        <v>1</v>
      </c>
      <c r="H12" s="90">
        <v>60</v>
      </c>
      <c r="I12" s="90">
        <v>60</v>
      </c>
      <c r="J12" s="89" t="s">
        <v>70</v>
      </c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spans="1:26" ht="15.75">
      <c r="A13" s="157"/>
      <c r="B13" s="158"/>
      <c r="C13" s="89" t="s">
        <v>106</v>
      </c>
      <c r="D13" s="158"/>
      <c r="E13" s="89" t="s">
        <v>14</v>
      </c>
      <c r="F13" s="89" t="s">
        <v>59</v>
      </c>
      <c r="G13" s="89">
        <v>3</v>
      </c>
      <c r="H13" s="90">
        <v>50</v>
      </c>
      <c r="I13" s="90">
        <v>150</v>
      </c>
      <c r="J13" s="89" t="s">
        <v>70</v>
      </c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15.4" customHeight="1">
      <c r="A14" s="157">
        <v>45878</v>
      </c>
      <c r="B14" s="158">
        <v>474</v>
      </c>
      <c r="C14" s="89" t="s">
        <v>107</v>
      </c>
      <c r="D14" s="158" t="s">
        <v>108</v>
      </c>
      <c r="E14" s="89" t="s">
        <v>14</v>
      </c>
      <c r="F14" s="89" t="s">
        <v>59</v>
      </c>
      <c r="G14" s="89">
        <v>104</v>
      </c>
      <c r="H14" s="90">
        <v>1600</v>
      </c>
      <c r="I14" s="90">
        <v>166400</v>
      </c>
      <c r="J14" s="89" t="s">
        <v>70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15.4" customHeight="1">
      <c r="A15" s="157"/>
      <c r="B15" s="158"/>
      <c r="C15" s="89" t="s">
        <v>109</v>
      </c>
      <c r="D15" s="158"/>
      <c r="E15" s="89" t="s">
        <v>14</v>
      </c>
      <c r="F15" s="89" t="s">
        <v>59</v>
      </c>
      <c r="G15" s="89">
        <v>104</v>
      </c>
      <c r="H15" s="90">
        <v>1400</v>
      </c>
      <c r="I15" s="90">
        <v>145600</v>
      </c>
      <c r="J15" s="89" t="s">
        <v>70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30">
      <c r="A16" s="91" t="s">
        <v>110</v>
      </c>
      <c r="B16" s="91">
        <v>475</v>
      </c>
      <c r="C16" s="91" t="s">
        <v>111</v>
      </c>
      <c r="D16" s="91" t="s">
        <v>112</v>
      </c>
      <c r="E16" s="89" t="s">
        <v>14</v>
      </c>
      <c r="F16" s="89" t="s">
        <v>59</v>
      </c>
      <c r="G16" s="89">
        <v>12</v>
      </c>
      <c r="H16" s="90">
        <v>300</v>
      </c>
      <c r="I16" s="90">
        <f>H16*G16</f>
        <v>3600</v>
      </c>
      <c r="J16" s="89" t="s">
        <v>70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15.75">
      <c r="A17" s="158" t="s">
        <v>113</v>
      </c>
      <c r="B17" s="158">
        <v>476</v>
      </c>
      <c r="C17" s="89" t="s">
        <v>114</v>
      </c>
      <c r="D17" s="158" t="s">
        <v>71</v>
      </c>
      <c r="E17" s="89" t="s">
        <v>14</v>
      </c>
      <c r="F17" s="89" t="s">
        <v>59</v>
      </c>
      <c r="G17" s="89">
        <v>2</v>
      </c>
      <c r="H17" s="90">
        <v>225</v>
      </c>
      <c r="I17" s="90">
        <v>450</v>
      </c>
      <c r="J17" s="89" t="s">
        <v>70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15.75">
      <c r="A18" s="158"/>
      <c r="B18" s="158"/>
      <c r="C18" s="89" t="s">
        <v>115</v>
      </c>
      <c r="D18" s="158"/>
      <c r="E18" s="89" t="s">
        <v>14</v>
      </c>
      <c r="F18" s="89" t="s">
        <v>59</v>
      </c>
      <c r="G18" s="89">
        <v>1</v>
      </c>
      <c r="H18" s="90">
        <v>225</v>
      </c>
      <c r="I18" s="90">
        <v>225</v>
      </c>
      <c r="J18" s="89" t="s">
        <v>70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ht="15.75">
      <c r="A19" s="158"/>
      <c r="B19" s="158"/>
      <c r="C19" s="89" t="s">
        <v>116</v>
      </c>
      <c r="D19" s="158"/>
      <c r="E19" s="89" t="s">
        <v>14</v>
      </c>
      <c r="F19" s="89" t="s">
        <v>59</v>
      </c>
      <c r="G19" s="89">
        <v>1</v>
      </c>
      <c r="H19" s="90">
        <v>565</v>
      </c>
      <c r="I19" s="90">
        <v>565</v>
      </c>
      <c r="J19" s="89" t="s">
        <v>70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ht="15.75">
      <c r="A20" s="158"/>
      <c r="B20" s="158"/>
      <c r="C20" s="89" t="s">
        <v>117</v>
      </c>
      <c r="D20" s="158"/>
      <c r="E20" s="89" t="s">
        <v>14</v>
      </c>
      <c r="F20" s="89" t="s">
        <v>59</v>
      </c>
      <c r="G20" s="89">
        <v>2</v>
      </c>
      <c r="H20" s="90">
        <v>285</v>
      </c>
      <c r="I20" s="90">
        <v>570</v>
      </c>
      <c r="J20" s="89" t="s">
        <v>70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ht="15.75">
      <c r="A21" s="158" t="s">
        <v>118</v>
      </c>
      <c r="B21" s="158">
        <v>477</v>
      </c>
      <c r="C21" s="89" t="s">
        <v>119</v>
      </c>
      <c r="D21" s="158" t="s">
        <v>71</v>
      </c>
      <c r="E21" s="89" t="s">
        <v>14</v>
      </c>
      <c r="F21" s="89" t="s">
        <v>59</v>
      </c>
      <c r="G21" s="89">
        <v>17</v>
      </c>
      <c r="H21" s="90">
        <v>28</v>
      </c>
      <c r="I21" s="90">
        <v>476</v>
      </c>
      <c r="J21" s="89" t="s">
        <v>70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ht="15.75">
      <c r="A22" s="158"/>
      <c r="B22" s="158"/>
      <c r="C22" s="89" t="s">
        <v>98</v>
      </c>
      <c r="D22" s="158"/>
      <c r="E22" s="89" t="s">
        <v>14</v>
      </c>
      <c r="F22" s="89" t="s">
        <v>59</v>
      </c>
      <c r="G22" s="89">
        <v>13</v>
      </c>
      <c r="H22" s="90">
        <v>60</v>
      </c>
      <c r="I22" s="90">
        <v>780</v>
      </c>
      <c r="J22" s="89" t="s">
        <v>70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ht="15.75">
      <c r="A23" s="158"/>
      <c r="B23" s="158"/>
      <c r="C23" s="89" t="s">
        <v>120</v>
      </c>
      <c r="D23" s="158"/>
      <c r="E23" s="89" t="s">
        <v>14</v>
      </c>
      <c r="F23" s="89" t="s">
        <v>59</v>
      </c>
      <c r="G23" s="89">
        <v>1</v>
      </c>
      <c r="H23" s="90">
        <v>155</v>
      </c>
      <c r="I23" s="90">
        <v>155</v>
      </c>
      <c r="J23" s="89" t="s">
        <v>70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ht="15.75">
      <c r="A24" s="158"/>
      <c r="B24" s="158"/>
      <c r="C24" s="89" t="s">
        <v>121</v>
      </c>
      <c r="D24" s="158"/>
      <c r="E24" s="89" t="s">
        <v>14</v>
      </c>
      <c r="F24" s="89" t="s">
        <v>73</v>
      </c>
      <c r="G24" s="89">
        <v>2</v>
      </c>
      <c r="H24" s="90">
        <v>110</v>
      </c>
      <c r="I24" s="90">
        <v>220</v>
      </c>
      <c r="J24" s="89" t="s">
        <v>70</v>
      </c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ht="15.75">
      <c r="A25" s="158"/>
      <c r="B25" s="158"/>
      <c r="C25" s="89" t="s">
        <v>114</v>
      </c>
      <c r="D25" s="158"/>
      <c r="E25" s="89" t="s">
        <v>14</v>
      </c>
      <c r="F25" s="89" t="s">
        <v>59</v>
      </c>
      <c r="G25" s="89">
        <v>20</v>
      </c>
      <c r="H25" s="90">
        <v>225</v>
      </c>
      <c r="I25" s="90">
        <v>4500</v>
      </c>
      <c r="J25" s="89" t="s">
        <v>70</v>
      </c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ht="15.75">
      <c r="A26" s="158"/>
      <c r="B26" s="158"/>
      <c r="C26" s="89" t="s">
        <v>102</v>
      </c>
      <c r="D26" s="158"/>
      <c r="E26" s="89" t="s">
        <v>14</v>
      </c>
      <c r="F26" s="89" t="s">
        <v>59</v>
      </c>
      <c r="G26" s="89">
        <v>26</v>
      </c>
      <c r="H26" s="90">
        <v>58</v>
      </c>
      <c r="I26" s="90">
        <v>1508</v>
      </c>
      <c r="J26" s="89" t="s">
        <v>70</v>
      </c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ht="15.75">
      <c r="A27" s="158"/>
      <c r="B27" s="158"/>
      <c r="C27" s="89" t="s">
        <v>122</v>
      </c>
      <c r="D27" s="158"/>
      <c r="E27" s="89" t="s">
        <v>14</v>
      </c>
      <c r="F27" s="89" t="s">
        <v>59</v>
      </c>
      <c r="G27" s="89">
        <v>8</v>
      </c>
      <c r="H27" s="90">
        <v>65</v>
      </c>
      <c r="I27" s="90">
        <v>520</v>
      </c>
      <c r="J27" s="89" t="s">
        <v>70</v>
      </c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ht="15.75">
      <c r="A28" s="158"/>
      <c r="B28" s="158"/>
      <c r="C28" s="89" t="s">
        <v>101</v>
      </c>
      <c r="D28" s="158"/>
      <c r="E28" s="89" t="s">
        <v>14</v>
      </c>
      <c r="F28" s="89" t="s">
        <v>59</v>
      </c>
      <c r="G28" s="89">
        <v>5</v>
      </c>
      <c r="H28" s="90">
        <v>60</v>
      </c>
      <c r="I28" s="90">
        <v>300</v>
      </c>
      <c r="J28" s="89" t="s">
        <v>70</v>
      </c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ht="15.75">
      <c r="A29" s="158"/>
      <c r="B29" s="158"/>
      <c r="C29" s="89" t="s">
        <v>106</v>
      </c>
      <c r="D29" s="158"/>
      <c r="E29" s="89" t="s">
        <v>14</v>
      </c>
      <c r="F29" s="89" t="s">
        <v>59</v>
      </c>
      <c r="G29" s="89">
        <v>9</v>
      </c>
      <c r="H29" s="90">
        <v>50</v>
      </c>
      <c r="I29" s="90">
        <v>450</v>
      </c>
      <c r="J29" s="89" t="s">
        <v>70</v>
      </c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ht="15.75">
      <c r="A30" s="158" t="s">
        <v>123</v>
      </c>
      <c r="B30" s="158">
        <v>478</v>
      </c>
      <c r="C30" s="89" t="s">
        <v>124</v>
      </c>
      <c r="D30" s="158" t="s">
        <v>125</v>
      </c>
      <c r="E30" s="89" t="s">
        <v>14</v>
      </c>
      <c r="F30" s="89" t="s">
        <v>72</v>
      </c>
      <c r="G30" s="89">
        <v>2</v>
      </c>
      <c r="H30" s="90">
        <v>300</v>
      </c>
      <c r="I30" s="90">
        <v>600</v>
      </c>
      <c r="J30" s="89" t="s">
        <v>70</v>
      </c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ht="15.75">
      <c r="A31" s="158"/>
      <c r="B31" s="158"/>
      <c r="C31" s="89" t="s">
        <v>126</v>
      </c>
      <c r="D31" s="158"/>
      <c r="E31" s="89" t="s">
        <v>14</v>
      </c>
      <c r="F31" s="89" t="s">
        <v>72</v>
      </c>
      <c r="G31" s="89">
        <v>2</v>
      </c>
      <c r="H31" s="90">
        <v>180</v>
      </c>
      <c r="I31" s="90">
        <v>360</v>
      </c>
      <c r="J31" s="89" t="s">
        <v>70</v>
      </c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ht="15.75">
      <c r="A32" s="158" t="s">
        <v>127</v>
      </c>
      <c r="B32" s="158">
        <v>479</v>
      </c>
      <c r="C32" s="89" t="s">
        <v>128</v>
      </c>
      <c r="D32" s="158" t="s">
        <v>71</v>
      </c>
      <c r="E32" s="89" t="s">
        <v>14</v>
      </c>
      <c r="F32" s="89" t="s">
        <v>59</v>
      </c>
      <c r="G32" s="89">
        <v>1</v>
      </c>
      <c r="H32" s="90">
        <v>355</v>
      </c>
      <c r="I32" s="90">
        <v>355</v>
      </c>
      <c r="J32" s="89" t="s">
        <v>70</v>
      </c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ht="15.75">
      <c r="A33" s="158"/>
      <c r="B33" s="158"/>
      <c r="C33" s="89" t="s">
        <v>129</v>
      </c>
      <c r="D33" s="158"/>
      <c r="E33" s="89" t="s">
        <v>14</v>
      </c>
      <c r="F33" s="89" t="s">
        <v>59</v>
      </c>
      <c r="G33" s="89">
        <v>1</v>
      </c>
      <c r="H33" s="90">
        <v>480</v>
      </c>
      <c r="I33" s="90">
        <v>480</v>
      </c>
      <c r="J33" s="89" t="s">
        <v>70</v>
      </c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6" ht="15.75">
      <c r="A34" s="158"/>
      <c r="B34" s="158"/>
      <c r="C34" s="89" t="s">
        <v>130</v>
      </c>
      <c r="D34" s="158"/>
      <c r="E34" s="89" t="s">
        <v>14</v>
      </c>
      <c r="F34" s="89" t="s">
        <v>59</v>
      </c>
      <c r="G34" s="89">
        <v>1</v>
      </c>
      <c r="H34" s="90">
        <v>420</v>
      </c>
      <c r="I34" s="90">
        <v>420</v>
      </c>
      <c r="J34" s="89" t="s">
        <v>70</v>
      </c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1:26" ht="15.75">
      <c r="A35" s="158"/>
      <c r="B35" s="158"/>
      <c r="C35" s="89" t="s">
        <v>131</v>
      </c>
      <c r="D35" s="158"/>
      <c r="E35" s="89" t="s">
        <v>14</v>
      </c>
      <c r="F35" s="89" t="s">
        <v>59</v>
      </c>
      <c r="G35" s="89">
        <v>7</v>
      </c>
      <c r="H35" s="90">
        <v>225</v>
      </c>
      <c r="I35" s="90">
        <v>1575</v>
      </c>
      <c r="J35" s="89" t="s">
        <v>70</v>
      </c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1:26" ht="15.75">
      <c r="A36" s="158"/>
      <c r="B36" s="158"/>
      <c r="C36" s="89" t="s">
        <v>132</v>
      </c>
      <c r="D36" s="158"/>
      <c r="E36" s="89" t="s">
        <v>14</v>
      </c>
      <c r="F36" s="89" t="s">
        <v>59</v>
      </c>
      <c r="G36" s="89">
        <v>1</v>
      </c>
      <c r="H36" s="90">
        <v>425</v>
      </c>
      <c r="I36" s="90">
        <v>425</v>
      </c>
      <c r="J36" s="89" t="s">
        <v>70</v>
      </c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1:26" ht="15.75">
      <c r="A37" s="158"/>
      <c r="B37" s="158"/>
      <c r="C37" s="89" t="s">
        <v>133</v>
      </c>
      <c r="D37" s="158"/>
      <c r="E37" s="89" t="s">
        <v>14</v>
      </c>
      <c r="F37" s="89" t="s">
        <v>59</v>
      </c>
      <c r="G37" s="89">
        <v>1</v>
      </c>
      <c r="H37" s="90">
        <v>210</v>
      </c>
      <c r="I37" s="90">
        <v>210</v>
      </c>
      <c r="J37" s="89" t="s">
        <v>70</v>
      </c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6" ht="15.75">
      <c r="A38" s="158"/>
      <c r="B38" s="158"/>
      <c r="C38" s="89" t="s">
        <v>134</v>
      </c>
      <c r="D38" s="158"/>
      <c r="E38" s="89" t="s">
        <v>14</v>
      </c>
      <c r="F38" s="89" t="s">
        <v>59</v>
      </c>
      <c r="G38" s="89">
        <v>6</v>
      </c>
      <c r="H38" s="90">
        <v>425</v>
      </c>
      <c r="I38" s="90">
        <v>2550</v>
      </c>
      <c r="J38" s="89" t="s">
        <v>70</v>
      </c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1:26" ht="15.75">
      <c r="A39" s="158"/>
      <c r="B39" s="158"/>
      <c r="C39" s="89" t="s">
        <v>135</v>
      </c>
      <c r="D39" s="158"/>
      <c r="E39" s="89" t="s">
        <v>14</v>
      </c>
      <c r="F39" s="89" t="s">
        <v>59</v>
      </c>
      <c r="G39" s="89">
        <v>1</v>
      </c>
      <c r="H39" s="90">
        <v>225</v>
      </c>
      <c r="I39" s="90">
        <v>225</v>
      </c>
      <c r="J39" s="89" t="s">
        <v>70</v>
      </c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1:26" ht="15.75">
      <c r="A40" s="158"/>
      <c r="B40" s="158"/>
      <c r="C40" s="89" t="s">
        <v>136</v>
      </c>
      <c r="D40" s="158"/>
      <c r="E40" s="89" t="s">
        <v>14</v>
      </c>
      <c r="F40" s="89" t="s">
        <v>59</v>
      </c>
      <c r="G40" s="89">
        <v>2</v>
      </c>
      <c r="H40" s="90">
        <v>180</v>
      </c>
      <c r="I40" s="90">
        <v>360</v>
      </c>
      <c r="J40" s="89" t="s">
        <v>70</v>
      </c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1:26" ht="15.75">
      <c r="A41" s="158"/>
      <c r="B41" s="158"/>
      <c r="C41" s="89" t="s">
        <v>137</v>
      </c>
      <c r="D41" s="158"/>
      <c r="E41" s="89" t="s">
        <v>14</v>
      </c>
      <c r="F41" s="89" t="s">
        <v>59</v>
      </c>
      <c r="G41" s="89">
        <v>1</v>
      </c>
      <c r="H41" s="90">
        <v>385</v>
      </c>
      <c r="I41" s="90">
        <v>385</v>
      </c>
      <c r="J41" s="89" t="s">
        <v>70</v>
      </c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1:26" ht="15.75">
      <c r="A42" s="158"/>
      <c r="B42" s="158"/>
      <c r="C42" s="89" t="s">
        <v>138</v>
      </c>
      <c r="D42" s="158"/>
      <c r="E42" s="89" t="s">
        <v>14</v>
      </c>
      <c r="F42" s="89" t="s">
        <v>59</v>
      </c>
      <c r="G42" s="89">
        <v>1</v>
      </c>
      <c r="H42" s="90">
        <v>420</v>
      </c>
      <c r="I42" s="90">
        <v>420</v>
      </c>
      <c r="J42" s="89" t="s">
        <v>70</v>
      </c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1:26" ht="15.75">
      <c r="A43" s="158"/>
      <c r="B43" s="158"/>
      <c r="C43" s="89" t="s">
        <v>98</v>
      </c>
      <c r="D43" s="158"/>
      <c r="E43" s="89" t="s">
        <v>14</v>
      </c>
      <c r="F43" s="89" t="s">
        <v>59</v>
      </c>
      <c r="G43" s="89">
        <v>8</v>
      </c>
      <c r="H43" s="90">
        <v>60</v>
      </c>
      <c r="I43" s="90">
        <v>480</v>
      </c>
      <c r="J43" s="89" t="s">
        <v>70</v>
      </c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spans="1:26" ht="16.5" thickBot="1">
      <c r="A44" s="159"/>
      <c r="B44" s="159"/>
      <c r="C44" s="92" t="s">
        <v>139</v>
      </c>
      <c r="D44" s="159"/>
      <c r="E44" s="92" t="s">
        <v>14</v>
      </c>
      <c r="F44" s="92" t="s">
        <v>59</v>
      </c>
      <c r="G44" s="92">
        <v>1</v>
      </c>
      <c r="H44" s="93">
        <v>220</v>
      </c>
      <c r="I44" s="93">
        <v>220</v>
      </c>
      <c r="J44" s="92" t="s">
        <v>70</v>
      </c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1:26" ht="16.5" thickBot="1">
      <c r="A45" s="160"/>
      <c r="B45" s="160"/>
      <c r="C45" s="160"/>
      <c r="D45" s="160"/>
      <c r="E45" s="160"/>
      <c r="F45" s="160"/>
      <c r="G45" s="160"/>
      <c r="H45" s="161"/>
      <c r="I45" s="103">
        <f>SUM(I5:I44)</f>
        <v>342111</v>
      </c>
      <c r="J45" s="104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spans="1:26" ht="15.75">
      <c r="A46" s="59"/>
      <c r="B46" s="59"/>
      <c r="C46" s="59"/>
      <c r="D46" s="59"/>
      <c r="E46" s="59"/>
      <c r="F46" s="59"/>
      <c r="G46" s="59"/>
      <c r="H46" s="59"/>
      <c r="I46" s="59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spans="1:26" ht="15.75">
      <c r="A47" s="59"/>
      <c r="B47" s="59"/>
      <c r="C47" s="59"/>
      <c r="D47" s="88"/>
      <c r="E47" s="59"/>
      <c r="F47" s="59"/>
      <c r="G47" s="88"/>
      <c r="H47" s="88"/>
      <c r="I47" s="59"/>
      <c r="J47" s="59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spans="1:26" ht="15.75">
      <c r="A48" s="163" t="s">
        <v>140</v>
      </c>
      <c r="B48" s="163"/>
      <c r="C48" s="163"/>
      <c r="D48" s="88"/>
      <c r="E48" s="88"/>
      <c r="F48" s="163" t="s">
        <v>32</v>
      </c>
      <c r="G48" s="163"/>
      <c r="H48" s="163"/>
      <c r="I48" s="163"/>
      <c r="J48" s="59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spans="1:26" ht="15.75">
      <c r="A49" s="163" t="s">
        <v>141</v>
      </c>
      <c r="B49" s="163"/>
      <c r="C49" s="163"/>
      <c r="D49" s="59"/>
      <c r="E49" s="59"/>
      <c r="F49" s="163" t="s">
        <v>33</v>
      </c>
      <c r="G49" s="163"/>
      <c r="H49" s="163"/>
      <c r="I49" s="163"/>
      <c r="J49" s="59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spans="1:26" ht="30" customHeight="1">
      <c r="A50" s="163" t="s">
        <v>45</v>
      </c>
      <c r="B50" s="163"/>
      <c r="C50" s="163"/>
      <c r="D50" s="59"/>
      <c r="E50" s="59"/>
      <c r="F50" s="163" t="s">
        <v>45</v>
      </c>
      <c r="G50" s="163"/>
      <c r="H50" s="163"/>
      <c r="I50" s="163"/>
      <c r="J50" s="59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spans="1:26" ht="15.75">
      <c r="A51" s="59"/>
      <c r="B51" s="59"/>
      <c r="C51" s="59"/>
      <c r="D51" s="59"/>
      <c r="E51" s="59"/>
      <c r="F51" s="59"/>
      <c r="G51" s="59"/>
      <c r="H51" s="59"/>
      <c r="I51" s="59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spans="1:26" ht="15.75">
      <c r="A52" s="59"/>
      <c r="B52" s="59"/>
      <c r="C52" s="59"/>
      <c r="D52" s="59"/>
      <c r="E52" s="59"/>
      <c r="F52" s="59"/>
      <c r="G52" s="59"/>
      <c r="H52" s="59"/>
      <c r="I52" s="59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spans="1:26" ht="15.4" customHeight="1">
      <c r="A53" s="88"/>
      <c r="B53" s="88"/>
      <c r="C53" s="162" t="s">
        <v>13</v>
      </c>
      <c r="D53" s="162"/>
      <c r="E53" s="162"/>
      <c r="F53" s="162"/>
      <c r="G53" s="162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1:26" ht="15.4" customHeight="1">
      <c r="A54" s="88"/>
      <c r="B54" s="88"/>
      <c r="C54" s="162" t="s">
        <v>46</v>
      </c>
      <c r="D54" s="162"/>
      <c r="E54" s="162"/>
      <c r="F54" s="162"/>
      <c r="G54" s="59"/>
      <c r="H54" s="59"/>
      <c r="I54" s="59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spans="1:26" ht="15.75">
      <c r="A55" s="88"/>
      <c r="B55" s="88"/>
      <c r="C55" s="88"/>
      <c r="D55" s="88"/>
      <c r="E55" s="88"/>
      <c r="F55" s="59"/>
      <c r="G55" s="59"/>
      <c r="H55" s="59"/>
      <c r="I55" s="59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</sheetData>
  <mergeCells count="30">
    <mergeCell ref="C53:G53"/>
    <mergeCell ref="C54:F54"/>
    <mergeCell ref="A48:C48"/>
    <mergeCell ref="F48:I48"/>
    <mergeCell ref="A49:C49"/>
    <mergeCell ref="F49:I49"/>
    <mergeCell ref="A50:C50"/>
    <mergeCell ref="F50:I50"/>
    <mergeCell ref="A45:H45"/>
    <mergeCell ref="D17:D20"/>
    <mergeCell ref="A21:A29"/>
    <mergeCell ref="B21:B29"/>
    <mergeCell ref="D21:D29"/>
    <mergeCell ref="A30:A31"/>
    <mergeCell ref="B30:B31"/>
    <mergeCell ref="D30:D31"/>
    <mergeCell ref="A17:A20"/>
    <mergeCell ref="B17:B20"/>
    <mergeCell ref="A14:A15"/>
    <mergeCell ref="B14:B15"/>
    <mergeCell ref="D14:D15"/>
    <mergeCell ref="A32:A44"/>
    <mergeCell ref="B32:B44"/>
    <mergeCell ref="D32:D44"/>
    <mergeCell ref="A1:J1"/>
    <mergeCell ref="A2:J2"/>
    <mergeCell ref="A3:J3"/>
    <mergeCell ref="A5:A13"/>
    <mergeCell ref="B5:B13"/>
    <mergeCell ref="D5:D13"/>
  </mergeCells>
  <pageMargins left="0.70866141732283472" right="0.70866141732283472" top="0.74803149606299213" bottom="0.74803149606299213" header="0.31496062992125984" footer="0.31496062992125984"/>
  <pageSetup scale="63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6"/>
  <sheetViews>
    <sheetView workbookViewId="0"/>
  </sheetViews>
  <sheetFormatPr baseColWidth="10" defaultColWidth="11.42578125" defaultRowHeight="15" customHeight="1"/>
  <cols>
    <col min="1" max="1" width="2.5703125" customWidth="1"/>
    <col min="2" max="2" width="14" style="29" customWidth="1"/>
    <col min="3" max="3" width="7.5703125" style="29" customWidth="1"/>
    <col min="4" max="4" width="23.28515625" style="29" customWidth="1"/>
    <col min="5" max="5" width="23.5703125" customWidth="1"/>
    <col min="6" max="7" width="13.42578125" customWidth="1"/>
    <col min="8" max="8" width="12.140625" style="28" customWidth="1"/>
    <col min="9" max="9" width="11.85546875" style="30" customWidth="1"/>
    <col min="10" max="10" width="12.85546875" customWidth="1"/>
    <col min="11" max="11" width="22.42578125" customWidth="1"/>
    <col min="13" max="13" width="12.5703125" customWidth="1"/>
    <col min="17" max="17" width="49.140625" customWidth="1"/>
  </cols>
  <sheetData>
    <row r="1" spans="1:26" ht="30" customHeight="1">
      <c r="B1" s="148" t="s">
        <v>15</v>
      </c>
      <c r="C1" s="149"/>
      <c r="D1" s="149"/>
      <c r="E1" s="149"/>
      <c r="F1" s="149"/>
      <c r="G1" s="149"/>
      <c r="H1" s="149"/>
      <c r="I1" s="149"/>
      <c r="J1" s="149"/>
      <c r="K1" s="150"/>
    </row>
    <row r="2" spans="1:26" ht="30" customHeight="1">
      <c r="A2" s="46"/>
      <c r="B2" s="151" t="s">
        <v>97</v>
      </c>
      <c r="C2" s="152"/>
      <c r="D2" s="152"/>
      <c r="E2" s="152"/>
      <c r="F2" s="152"/>
      <c r="G2" s="152"/>
      <c r="H2" s="152"/>
      <c r="I2" s="152"/>
      <c r="J2" s="152"/>
      <c r="K2" s="153"/>
    </row>
    <row r="3" spans="1:26" ht="30" customHeight="1" thickBot="1">
      <c r="A3" s="47"/>
      <c r="B3" s="151" t="s">
        <v>16</v>
      </c>
      <c r="C3" s="152"/>
      <c r="D3" s="152"/>
      <c r="E3" s="152"/>
      <c r="F3" s="152"/>
      <c r="G3" s="152"/>
      <c r="H3" s="152"/>
      <c r="I3" s="152"/>
      <c r="J3" s="152"/>
      <c r="K3" s="153"/>
    </row>
    <row r="4" spans="1:26" s="55" customFormat="1" ht="37.700000000000003" customHeight="1" thickBot="1">
      <c r="A4" s="50"/>
      <c r="B4" s="48" t="s">
        <v>17</v>
      </c>
      <c r="C4" s="49" t="s">
        <v>18</v>
      </c>
      <c r="D4" s="49" t="s">
        <v>19</v>
      </c>
      <c r="E4" s="51" t="s">
        <v>20</v>
      </c>
      <c r="F4" s="49" t="s">
        <v>21</v>
      </c>
      <c r="G4" s="49" t="s">
        <v>22</v>
      </c>
      <c r="H4" s="52" t="s">
        <v>29</v>
      </c>
      <c r="I4" s="53" t="s">
        <v>23</v>
      </c>
      <c r="J4" s="54" t="s">
        <v>24</v>
      </c>
      <c r="K4" s="49" t="s">
        <v>25</v>
      </c>
    </row>
    <row r="5" spans="1:26" s="55" customFormat="1" ht="15" customHeight="1">
      <c r="A5" s="94"/>
      <c r="B5" s="173">
        <v>45666</v>
      </c>
      <c r="C5" s="174">
        <v>1122</v>
      </c>
      <c r="D5" s="175" t="s">
        <v>142</v>
      </c>
      <c r="E5" s="175" t="s">
        <v>143</v>
      </c>
      <c r="F5" s="175" t="s">
        <v>14</v>
      </c>
      <c r="G5" s="175" t="s">
        <v>53</v>
      </c>
      <c r="H5" s="175">
        <v>22</v>
      </c>
      <c r="I5" s="171">
        <v>10</v>
      </c>
      <c r="J5" s="171">
        <v>220</v>
      </c>
      <c r="K5" s="172" t="s">
        <v>52</v>
      </c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ht="15" customHeight="1">
      <c r="A6" s="94"/>
      <c r="B6" s="170"/>
      <c r="C6" s="167"/>
      <c r="D6" s="168"/>
      <c r="E6" s="168"/>
      <c r="F6" s="168"/>
      <c r="G6" s="168"/>
      <c r="H6" s="168"/>
      <c r="I6" s="169"/>
      <c r="J6" s="169"/>
      <c r="K6" s="16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ht="15" customHeight="1">
      <c r="A7" s="95"/>
      <c r="B7" s="170">
        <v>45725</v>
      </c>
      <c r="C7" s="167">
        <v>1123</v>
      </c>
      <c r="D7" s="168" t="s">
        <v>144</v>
      </c>
      <c r="E7" s="168" t="s">
        <v>169</v>
      </c>
      <c r="F7" s="168" t="s">
        <v>14</v>
      </c>
      <c r="G7" s="168" t="s">
        <v>50</v>
      </c>
      <c r="H7" s="168">
        <v>33</v>
      </c>
      <c r="I7" s="169">
        <v>20</v>
      </c>
      <c r="J7" s="169">
        <v>660</v>
      </c>
      <c r="K7" s="165" t="s">
        <v>52</v>
      </c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ht="15" customHeight="1">
      <c r="A8" s="95"/>
      <c r="B8" s="170"/>
      <c r="C8" s="167"/>
      <c r="D8" s="168"/>
      <c r="E8" s="168"/>
      <c r="F8" s="168"/>
      <c r="G8" s="168"/>
      <c r="H8" s="168"/>
      <c r="I8" s="169"/>
      <c r="J8" s="169"/>
      <c r="K8" s="16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ht="15" customHeight="1">
      <c r="A9" s="95"/>
      <c r="B9" s="170">
        <v>45725</v>
      </c>
      <c r="C9" s="167">
        <v>1124</v>
      </c>
      <c r="D9" s="168" t="s">
        <v>51</v>
      </c>
      <c r="E9" s="168" t="s">
        <v>145</v>
      </c>
      <c r="F9" s="168" t="s">
        <v>14</v>
      </c>
      <c r="G9" s="168" t="s">
        <v>50</v>
      </c>
      <c r="H9" s="168">
        <v>35</v>
      </c>
      <c r="I9" s="169">
        <v>100</v>
      </c>
      <c r="J9" s="169">
        <v>3500</v>
      </c>
      <c r="K9" s="165" t="s">
        <v>52</v>
      </c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ht="15" customHeight="1">
      <c r="A10" s="95"/>
      <c r="B10" s="170"/>
      <c r="C10" s="167"/>
      <c r="D10" s="168"/>
      <c r="E10" s="168"/>
      <c r="F10" s="168"/>
      <c r="G10" s="168"/>
      <c r="H10" s="168"/>
      <c r="I10" s="169"/>
      <c r="J10" s="169"/>
      <c r="K10" s="16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ht="15" customHeight="1">
      <c r="A11" s="95"/>
      <c r="B11" s="170">
        <v>45756</v>
      </c>
      <c r="C11" s="167">
        <v>1125</v>
      </c>
      <c r="D11" s="168" t="s">
        <v>146</v>
      </c>
      <c r="E11" s="168" t="s">
        <v>147</v>
      </c>
      <c r="F11" s="168" t="s">
        <v>14</v>
      </c>
      <c r="G11" s="168" t="s">
        <v>53</v>
      </c>
      <c r="H11" s="168">
        <v>20</v>
      </c>
      <c r="I11" s="169">
        <v>100</v>
      </c>
      <c r="J11" s="169">
        <v>2000</v>
      </c>
      <c r="K11" s="165" t="s">
        <v>52</v>
      </c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ht="15" customHeight="1">
      <c r="A12" s="95"/>
      <c r="B12" s="170"/>
      <c r="C12" s="167"/>
      <c r="D12" s="168"/>
      <c r="E12" s="168"/>
      <c r="F12" s="168"/>
      <c r="G12" s="168"/>
      <c r="H12" s="168"/>
      <c r="I12" s="169"/>
      <c r="J12" s="169"/>
      <c r="K12" s="16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ht="15" customHeight="1">
      <c r="A13" s="95"/>
      <c r="B13" s="170">
        <v>45786</v>
      </c>
      <c r="C13" s="167">
        <v>1126</v>
      </c>
      <c r="D13" s="168" t="s">
        <v>54</v>
      </c>
      <c r="E13" s="168" t="s">
        <v>55</v>
      </c>
      <c r="F13" s="168" t="s">
        <v>14</v>
      </c>
      <c r="G13" s="168" t="s">
        <v>56</v>
      </c>
      <c r="H13" s="168">
        <v>72</v>
      </c>
      <c r="I13" s="169">
        <v>20</v>
      </c>
      <c r="J13" s="169">
        <v>1440</v>
      </c>
      <c r="K13" s="165" t="s">
        <v>52</v>
      </c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1:26" ht="15" customHeight="1">
      <c r="A14" s="95"/>
      <c r="B14" s="170"/>
      <c r="C14" s="167"/>
      <c r="D14" s="168"/>
      <c r="E14" s="168"/>
      <c r="F14" s="168"/>
      <c r="G14" s="168"/>
      <c r="H14" s="168"/>
      <c r="I14" s="169"/>
      <c r="J14" s="169"/>
      <c r="K14" s="16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ht="15" customHeight="1">
      <c r="A15" s="95"/>
      <c r="B15" s="170">
        <v>45786</v>
      </c>
      <c r="C15" s="167">
        <v>1127</v>
      </c>
      <c r="D15" s="168" t="s">
        <v>142</v>
      </c>
      <c r="E15" s="168" t="s">
        <v>143</v>
      </c>
      <c r="F15" s="168" t="s">
        <v>14</v>
      </c>
      <c r="G15" s="168" t="s">
        <v>53</v>
      </c>
      <c r="H15" s="168">
        <v>19</v>
      </c>
      <c r="I15" s="169">
        <v>10</v>
      </c>
      <c r="J15" s="169">
        <v>190</v>
      </c>
      <c r="K15" s="165" t="s">
        <v>52</v>
      </c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1:26" ht="15" customHeight="1">
      <c r="A16" s="95"/>
      <c r="B16" s="170"/>
      <c r="C16" s="167"/>
      <c r="D16" s="168"/>
      <c r="E16" s="168"/>
      <c r="F16" s="168"/>
      <c r="G16" s="168"/>
      <c r="H16" s="168"/>
      <c r="I16" s="169"/>
      <c r="J16" s="169"/>
      <c r="K16" s="16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1:26" ht="15" customHeight="1">
      <c r="A17" s="95"/>
      <c r="B17" s="170">
        <v>45847</v>
      </c>
      <c r="C17" s="167">
        <v>1128</v>
      </c>
      <c r="D17" s="168" t="s">
        <v>148</v>
      </c>
      <c r="E17" s="168" t="s">
        <v>149</v>
      </c>
      <c r="F17" s="168" t="s">
        <v>14</v>
      </c>
      <c r="G17" s="168" t="s">
        <v>59</v>
      </c>
      <c r="H17" s="168">
        <v>76</v>
      </c>
      <c r="I17" s="169">
        <v>50</v>
      </c>
      <c r="J17" s="169">
        <v>3800</v>
      </c>
      <c r="K17" s="165" t="s">
        <v>52</v>
      </c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ht="15" customHeight="1">
      <c r="A18" s="95"/>
      <c r="B18" s="170"/>
      <c r="C18" s="167"/>
      <c r="D18" s="168"/>
      <c r="E18" s="168"/>
      <c r="F18" s="168"/>
      <c r="G18" s="168"/>
      <c r="H18" s="168"/>
      <c r="I18" s="169"/>
      <c r="J18" s="169"/>
      <c r="K18" s="16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1:26" ht="15" customHeight="1">
      <c r="A19" s="95"/>
      <c r="B19" s="170">
        <v>45939</v>
      </c>
      <c r="C19" s="167">
        <v>1129</v>
      </c>
      <c r="D19" s="168" t="s">
        <v>51</v>
      </c>
      <c r="E19" s="168" t="s">
        <v>145</v>
      </c>
      <c r="F19" s="168" t="s">
        <v>14</v>
      </c>
      <c r="G19" s="168" t="s">
        <v>50</v>
      </c>
      <c r="H19" s="168">
        <v>35</v>
      </c>
      <c r="I19" s="169">
        <v>100</v>
      </c>
      <c r="J19" s="169">
        <v>3500</v>
      </c>
      <c r="K19" s="165" t="s">
        <v>52</v>
      </c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1:26" ht="15" customHeight="1">
      <c r="A20" s="95"/>
      <c r="B20" s="170"/>
      <c r="C20" s="167"/>
      <c r="D20" s="168"/>
      <c r="E20" s="168"/>
      <c r="F20" s="168"/>
      <c r="G20" s="168"/>
      <c r="H20" s="168"/>
      <c r="I20" s="169"/>
      <c r="J20" s="169"/>
      <c r="K20" s="16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 spans="1:26" ht="15" customHeight="1">
      <c r="A21" s="95"/>
      <c r="B21" s="170">
        <v>45970</v>
      </c>
      <c r="C21" s="167">
        <v>1130</v>
      </c>
      <c r="D21" s="168" t="s">
        <v>146</v>
      </c>
      <c r="E21" s="168" t="s">
        <v>147</v>
      </c>
      <c r="F21" s="168" t="s">
        <v>14</v>
      </c>
      <c r="G21" s="168" t="s">
        <v>53</v>
      </c>
      <c r="H21" s="168">
        <v>20</v>
      </c>
      <c r="I21" s="169">
        <v>100</v>
      </c>
      <c r="J21" s="169">
        <v>2000</v>
      </c>
      <c r="K21" s="165" t="s">
        <v>52</v>
      </c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</row>
    <row r="22" spans="1:26" ht="15" customHeight="1">
      <c r="A22" s="95"/>
      <c r="B22" s="170"/>
      <c r="C22" s="167"/>
      <c r="D22" s="168"/>
      <c r="E22" s="168"/>
      <c r="F22" s="168"/>
      <c r="G22" s="168"/>
      <c r="H22" s="168"/>
      <c r="I22" s="169"/>
      <c r="J22" s="169"/>
      <c r="K22" s="16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</row>
    <row r="23" spans="1:26" ht="15" customHeight="1">
      <c r="A23" s="95"/>
      <c r="B23" s="170">
        <v>45970</v>
      </c>
      <c r="C23" s="167">
        <v>1131</v>
      </c>
      <c r="D23" s="168" t="s">
        <v>54</v>
      </c>
      <c r="E23" s="168" t="s">
        <v>55</v>
      </c>
      <c r="F23" s="168" t="s">
        <v>14</v>
      </c>
      <c r="G23" s="168" t="s">
        <v>56</v>
      </c>
      <c r="H23" s="168">
        <v>88</v>
      </c>
      <c r="I23" s="169">
        <v>20</v>
      </c>
      <c r="J23" s="169">
        <v>1760</v>
      </c>
      <c r="K23" s="165" t="s">
        <v>52</v>
      </c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</row>
    <row r="24" spans="1:26" ht="15" customHeight="1">
      <c r="A24" s="95"/>
      <c r="B24" s="170"/>
      <c r="C24" s="167"/>
      <c r="D24" s="168"/>
      <c r="E24" s="168"/>
      <c r="F24" s="168"/>
      <c r="G24" s="168"/>
      <c r="H24" s="168"/>
      <c r="I24" s="169"/>
      <c r="J24" s="169"/>
      <c r="K24" s="16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</row>
    <row r="25" spans="1:26" ht="15" customHeight="1">
      <c r="A25" s="95"/>
      <c r="B25" s="170">
        <v>46000</v>
      </c>
      <c r="C25" s="167">
        <v>1132</v>
      </c>
      <c r="D25" s="168" t="s">
        <v>142</v>
      </c>
      <c r="E25" s="168" t="s">
        <v>143</v>
      </c>
      <c r="F25" s="168" t="s">
        <v>14</v>
      </c>
      <c r="G25" s="168" t="s">
        <v>53</v>
      </c>
      <c r="H25" s="168">
        <v>16</v>
      </c>
      <c r="I25" s="169">
        <v>10</v>
      </c>
      <c r="J25" s="169">
        <v>160</v>
      </c>
      <c r="K25" s="165" t="s">
        <v>52</v>
      </c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26" ht="15" customHeight="1">
      <c r="A26" s="95"/>
      <c r="B26" s="170"/>
      <c r="C26" s="167"/>
      <c r="D26" s="168"/>
      <c r="E26" s="168"/>
      <c r="F26" s="168"/>
      <c r="G26" s="168"/>
      <c r="H26" s="168"/>
      <c r="I26" s="169"/>
      <c r="J26" s="169"/>
      <c r="K26" s="16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26" ht="15" customHeight="1">
      <c r="A27" s="95"/>
      <c r="B27" s="166" t="s">
        <v>150</v>
      </c>
      <c r="C27" s="167">
        <v>1133</v>
      </c>
      <c r="D27" s="168" t="s">
        <v>51</v>
      </c>
      <c r="E27" s="168" t="s">
        <v>145</v>
      </c>
      <c r="F27" s="168" t="s">
        <v>14</v>
      </c>
      <c r="G27" s="168" t="s">
        <v>50</v>
      </c>
      <c r="H27" s="168">
        <v>35</v>
      </c>
      <c r="I27" s="169">
        <v>100</v>
      </c>
      <c r="J27" s="169">
        <v>3500</v>
      </c>
      <c r="K27" s="165" t="s">
        <v>52</v>
      </c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</row>
    <row r="28" spans="1:26" ht="15" customHeight="1">
      <c r="A28" s="95"/>
      <c r="B28" s="166"/>
      <c r="C28" s="167"/>
      <c r="D28" s="168"/>
      <c r="E28" s="168"/>
      <c r="F28" s="168"/>
      <c r="G28" s="168"/>
      <c r="H28" s="168"/>
      <c r="I28" s="169"/>
      <c r="J28" s="169"/>
      <c r="K28" s="16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26" ht="15" customHeight="1">
      <c r="A29" s="95"/>
      <c r="B29" s="166" t="s">
        <v>151</v>
      </c>
      <c r="C29" s="167">
        <v>1134</v>
      </c>
      <c r="D29" s="168" t="s">
        <v>146</v>
      </c>
      <c r="E29" s="168" t="s">
        <v>147</v>
      </c>
      <c r="F29" s="168" t="s">
        <v>14</v>
      </c>
      <c r="G29" s="168" t="s">
        <v>53</v>
      </c>
      <c r="H29" s="168">
        <v>15</v>
      </c>
      <c r="I29" s="169">
        <v>100</v>
      </c>
      <c r="J29" s="169">
        <v>1500</v>
      </c>
      <c r="K29" s="165" t="s">
        <v>52</v>
      </c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26" ht="15" customHeight="1">
      <c r="A30" s="95"/>
      <c r="B30" s="166"/>
      <c r="C30" s="167"/>
      <c r="D30" s="168"/>
      <c r="E30" s="168"/>
      <c r="F30" s="168"/>
      <c r="G30" s="168"/>
      <c r="H30" s="168"/>
      <c r="I30" s="169"/>
      <c r="J30" s="169"/>
      <c r="K30" s="16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26" ht="15" customHeight="1">
      <c r="A31" s="95"/>
      <c r="B31" s="166" t="s">
        <v>152</v>
      </c>
      <c r="C31" s="167">
        <v>1135</v>
      </c>
      <c r="D31" s="168" t="s">
        <v>54</v>
      </c>
      <c r="E31" s="168" t="s">
        <v>55</v>
      </c>
      <c r="F31" s="168" t="s">
        <v>14</v>
      </c>
      <c r="G31" s="168" t="s">
        <v>56</v>
      </c>
      <c r="H31" s="168">
        <v>52</v>
      </c>
      <c r="I31" s="169">
        <v>20</v>
      </c>
      <c r="J31" s="169">
        <v>1040</v>
      </c>
      <c r="K31" s="165" t="s">
        <v>52</v>
      </c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26" ht="15" customHeight="1">
      <c r="A32" s="95"/>
      <c r="B32" s="166"/>
      <c r="C32" s="167"/>
      <c r="D32" s="168"/>
      <c r="E32" s="168"/>
      <c r="F32" s="168"/>
      <c r="G32" s="168"/>
      <c r="H32" s="168"/>
      <c r="I32" s="169"/>
      <c r="J32" s="169"/>
      <c r="K32" s="16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ht="15" customHeight="1">
      <c r="A33" s="95"/>
      <c r="B33" s="166" t="s">
        <v>152</v>
      </c>
      <c r="C33" s="167">
        <v>1136</v>
      </c>
      <c r="D33" s="168" t="s">
        <v>142</v>
      </c>
      <c r="E33" s="168" t="s">
        <v>143</v>
      </c>
      <c r="F33" s="168" t="s">
        <v>14</v>
      </c>
      <c r="G33" s="168" t="s">
        <v>53</v>
      </c>
      <c r="H33" s="168">
        <v>21</v>
      </c>
      <c r="I33" s="169">
        <v>10</v>
      </c>
      <c r="J33" s="169">
        <v>210</v>
      </c>
      <c r="K33" s="165" t="s">
        <v>52</v>
      </c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ht="15" customHeight="1" thickBot="1">
      <c r="A34" s="95"/>
      <c r="B34" s="166"/>
      <c r="C34" s="167"/>
      <c r="D34" s="168"/>
      <c r="E34" s="168"/>
      <c r="F34" s="168"/>
      <c r="G34" s="168"/>
      <c r="H34" s="168"/>
      <c r="I34" s="169"/>
      <c r="J34" s="169"/>
      <c r="K34" s="16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ht="30" customHeight="1">
      <c r="B35" s="148" t="s">
        <v>15</v>
      </c>
      <c r="C35" s="149"/>
      <c r="D35" s="149"/>
      <c r="E35" s="149"/>
      <c r="F35" s="149"/>
      <c r="G35" s="149"/>
      <c r="H35" s="149"/>
      <c r="I35" s="149"/>
      <c r="J35" s="149"/>
      <c r="K35" s="150"/>
    </row>
    <row r="36" spans="1:26" ht="30" customHeight="1">
      <c r="A36" s="46"/>
      <c r="B36" s="151" t="s">
        <v>97</v>
      </c>
      <c r="C36" s="152"/>
      <c r="D36" s="152"/>
      <c r="E36" s="152"/>
      <c r="F36" s="152"/>
      <c r="G36" s="152"/>
      <c r="H36" s="152"/>
      <c r="I36" s="152"/>
      <c r="J36" s="152"/>
      <c r="K36" s="153"/>
    </row>
    <row r="37" spans="1:26" ht="30" customHeight="1" thickBot="1">
      <c r="A37" s="47"/>
      <c r="B37" s="151" t="s">
        <v>16</v>
      </c>
      <c r="C37" s="152"/>
      <c r="D37" s="152"/>
      <c r="E37" s="152"/>
      <c r="F37" s="152"/>
      <c r="G37" s="152"/>
      <c r="H37" s="152"/>
      <c r="I37" s="152"/>
      <c r="J37" s="152"/>
      <c r="K37" s="153"/>
    </row>
    <row r="38" spans="1:26" s="55" customFormat="1" ht="37.700000000000003" customHeight="1">
      <c r="A38" s="50"/>
      <c r="B38" s="48" t="s">
        <v>17</v>
      </c>
      <c r="C38" s="49" t="s">
        <v>18</v>
      </c>
      <c r="D38" s="49" t="s">
        <v>19</v>
      </c>
      <c r="E38" s="51" t="s">
        <v>20</v>
      </c>
      <c r="F38" s="49" t="s">
        <v>21</v>
      </c>
      <c r="G38" s="49" t="s">
        <v>22</v>
      </c>
      <c r="H38" s="52" t="s">
        <v>29</v>
      </c>
      <c r="I38" s="53" t="s">
        <v>23</v>
      </c>
      <c r="J38" s="54" t="s">
        <v>24</v>
      </c>
      <c r="K38" s="49" t="s">
        <v>25</v>
      </c>
    </row>
    <row r="39" spans="1:26" ht="15" customHeight="1">
      <c r="A39" s="95"/>
      <c r="B39" s="166" t="s">
        <v>153</v>
      </c>
      <c r="C39" s="167">
        <v>1137</v>
      </c>
      <c r="D39" s="168" t="s">
        <v>51</v>
      </c>
      <c r="E39" s="168" t="s">
        <v>145</v>
      </c>
      <c r="F39" s="168" t="s">
        <v>14</v>
      </c>
      <c r="G39" s="168" t="s">
        <v>50</v>
      </c>
      <c r="H39" s="168">
        <v>35</v>
      </c>
      <c r="I39" s="169">
        <v>100</v>
      </c>
      <c r="J39" s="169">
        <v>3500</v>
      </c>
      <c r="K39" s="165" t="s">
        <v>52</v>
      </c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1:26" ht="15" customHeight="1">
      <c r="A40" s="95"/>
      <c r="B40" s="166"/>
      <c r="C40" s="167"/>
      <c r="D40" s="168"/>
      <c r="E40" s="168"/>
      <c r="F40" s="168"/>
      <c r="G40" s="168"/>
      <c r="H40" s="168"/>
      <c r="I40" s="169"/>
      <c r="J40" s="169"/>
      <c r="K40" s="16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1:26" ht="15" customHeight="1">
      <c r="A41" s="95"/>
      <c r="B41" s="166" t="s">
        <v>154</v>
      </c>
      <c r="C41" s="167">
        <v>1138</v>
      </c>
      <c r="D41" s="168" t="s">
        <v>142</v>
      </c>
      <c r="E41" s="168" t="s">
        <v>143</v>
      </c>
      <c r="F41" s="168" t="s">
        <v>14</v>
      </c>
      <c r="G41" s="168" t="s">
        <v>53</v>
      </c>
      <c r="H41" s="168">
        <v>28</v>
      </c>
      <c r="I41" s="169">
        <v>10</v>
      </c>
      <c r="J41" s="169">
        <v>280</v>
      </c>
      <c r="K41" s="165" t="s">
        <v>52</v>
      </c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1:26" ht="15" customHeight="1">
      <c r="A42" s="95"/>
      <c r="B42" s="166"/>
      <c r="C42" s="167"/>
      <c r="D42" s="168"/>
      <c r="E42" s="168"/>
      <c r="F42" s="168"/>
      <c r="G42" s="168"/>
      <c r="H42" s="168"/>
      <c r="I42" s="169"/>
      <c r="J42" s="169"/>
      <c r="K42" s="16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</row>
    <row r="43" spans="1:26" ht="15" customHeight="1">
      <c r="A43" s="95"/>
      <c r="B43" s="166" t="s">
        <v>154</v>
      </c>
      <c r="C43" s="167">
        <v>1139</v>
      </c>
      <c r="D43" s="168" t="s">
        <v>54</v>
      </c>
      <c r="E43" s="168" t="s">
        <v>55</v>
      </c>
      <c r="F43" s="168" t="s">
        <v>14</v>
      </c>
      <c r="G43" s="168" t="s">
        <v>56</v>
      </c>
      <c r="H43" s="168">
        <v>56</v>
      </c>
      <c r="I43" s="169">
        <v>20</v>
      </c>
      <c r="J43" s="169">
        <v>1120</v>
      </c>
      <c r="K43" s="165" t="s">
        <v>52</v>
      </c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</row>
    <row r="44" spans="1:26" ht="15" customHeight="1">
      <c r="A44" s="95"/>
      <c r="B44" s="166"/>
      <c r="C44" s="167"/>
      <c r="D44" s="168"/>
      <c r="E44" s="168"/>
      <c r="F44" s="168"/>
      <c r="G44" s="168"/>
      <c r="H44" s="168"/>
      <c r="I44" s="169"/>
      <c r="J44" s="169"/>
      <c r="K44" s="16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</row>
    <row r="45" spans="1:26" ht="15" customHeight="1">
      <c r="A45" s="95"/>
      <c r="B45" s="166" t="s">
        <v>154</v>
      </c>
      <c r="C45" s="167">
        <v>1140</v>
      </c>
      <c r="D45" s="168" t="s">
        <v>146</v>
      </c>
      <c r="E45" s="168" t="s">
        <v>147</v>
      </c>
      <c r="F45" s="168" t="s">
        <v>14</v>
      </c>
      <c r="G45" s="168" t="s">
        <v>53</v>
      </c>
      <c r="H45" s="168">
        <v>25</v>
      </c>
      <c r="I45" s="169">
        <v>100</v>
      </c>
      <c r="J45" s="169">
        <v>2500</v>
      </c>
      <c r="K45" s="165" t="s">
        <v>52</v>
      </c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</row>
    <row r="46" spans="1:26" ht="15" customHeight="1">
      <c r="A46" s="95"/>
      <c r="B46" s="166"/>
      <c r="C46" s="167"/>
      <c r="D46" s="168"/>
      <c r="E46" s="168"/>
      <c r="F46" s="168"/>
      <c r="G46" s="168"/>
      <c r="H46" s="168"/>
      <c r="I46" s="169"/>
      <c r="J46" s="169"/>
      <c r="K46" s="16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1:26" ht="15" customHeight="1">
      <c r="A47" s="95"/>
      <c r="B47" s="166" t="s">
        <v>127</v>
      </c>
      <c r="C47" s="167">
        <v>1141</v>
      </c>
      <c r="D47" s="168" t="s">
        <v>155</v>
      </c>
      <c r="E47" s="168" t="s">
        <v>57</v>
      </c>
      <c r="F47" s="168" t="s">
        <v>14</v>
      </c>
      <c r="G47" s="168" t="s">
        <v>58</v>
      </c>
      <c r="H47" s="168">
        <v>9</v>
      </c>
      <c r="I47" s="169">
        <v>1</v>
      </c>
      <c r="J47" s="169">
        <v>9</v>
      </c>
      <c r="K47" s="165" t="s">
        <v>52</v>
      </c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</row>
    <row r="48" spans="1:26" ht="15" customHeight="1">
      <c r="A48" s="95"/>
      <c r="B48" s="166"/>
      <c r="C48" s="167"/>
      <c r="D48" s="168"/>
      <c r="E48" s="168"/>
      <c r="F48" s="168"/>
      <c r="G48" s="168"/>
      <c r="H48" s="168"/>
      <c r="I48" s="169"/>
      <c r="J48" s="169"/>
      <c r="K48" s="16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</row>
    <row r="49" spans="1:26" ht="15" customHeight="1">
      <c r="A49" s="95"/>
      <c r="B49" s="166" t="s">
        <v>127</v>
      </c>
      <c r="C49" s="167">
        <v>1142</v>
      </c>
      <c r="D49" s="168" t="s">
        <v>156</v>
      </c>
      <c r="E49" s="168" t="s">
        <v>57</v>
      </c>
      <c r="F49" s="168" t="s">
        <v>14</v>
      </c>
      <c r="G49" s="168" t="s">
        <v>59</v>
      </c>
      <c r="H49" s="168">
        <v>86</v>
      </c>
      <c r="I49" s="169">
        <v>1</v>
      </c>
      <c r="J49" s="169">
        <v>86</v>
      </c>
      <c r="K49" s="165" t="s">
        <v>52</v>
      </c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1:26" ht="15" customHeight="1">
      <c r="A50" s="95"/>
      <c r="B50" s="166"/>
      <c r="C50" s="167"/>
      <c r="D50" s="168"/>
      <c r="E50" s="168"/>
      <c r="F50" s="168"/>
      <c r="G50" s="168"/>
      <c r="H50" s="168"/>
      <c r="I50" s="169"/>
      <c r="J50" s="169"/>
      <c r="K50" s="16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1:26" ht="15" customHeight="1">
      <c r="A51" s="95"/>
      <c r="B51" s="166" t="s">
        <v>157</v>
      </c>
      <c r="C51" s="167">
        <v>1143</v>
      </c>
      <c r="D51" s="168" t="s">
        <v>60</v>
      </c>
      <c r="E51" s="168" t="s">
        <v>169</v>
      </c>
      <c r="F51" s="168" t="s">
        <v>14</v>
      </c>
      <c r="G51" s="168" t="s">
        <v>44</v>
      </c>
      <c r="H51" s="168">
        <v>529</v>
      </c>
      <c r="I51" s="169">
        <v>2</v>
      </c>
      <c r="J51" s="169">
        <v>1058</v>
      </c>
      <c r="K51" s="165" t="s">
        <v>52</v>
      </c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1:26" ht="15" customHeight="1">
      <c r="A52" s="95"/>
      <c r="B52" s="166"/>
      <c r="C52" s="167"/>
      <c r="D52" s="168"/>
      <c r="E52" s="168"/>
      <c r="F52" s="168"/>
      <c r="G52" s="168"/>
      <c r="H52" s="168"/>
      <c r="I52" s="169"/>
      <c r="J52" s="169"/>
      <c r="K52" s="16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</row>
    <row r="53" spans="1:26" ht="15" customHeight="1" thickBot="1">
      <c r="A53" s="96"/>
      <c r="B53" s="97"/>
      <c r="C53" s="98"/>
      <c r="D53" s="164" t="s">
        <v>158</v>
      </c>
      <c r="E53" s="164"/>
      <c r="F53" s="164"/>
      <c r="G53" s="99"/>
      <c r="H53" s="99"/>
      <c r="I53" s="99"/>
      <c r="J53" s="100">
        <v>34033</v>
      </c>
      <c r="K53" s="101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</row>
    <row r="56" spans="1:26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</row>
    <row r="57" spans="1:26" ht="15" customHeight="1">
      <c r="A57" s="95"/>
      <c r="B57" s="95"/>
      <c r="C57" s="95"/>
      <c r="D57" s="105" t="s">
        <v>159</v>
      </c>
      <c r="E57" s="95"/>
      <c r="F57" s="95"/>
      <c r="G57" s="95"/>
      <c r="H57" s="95"/>
      <c r="I57" s="95"/>
      <c r="J57" s="105" t="s">
        <v>160</v>
      </c>
      <c r="K57" s="95"/>
      <c r="L57" s="95"/>
      <c r="M57" s="95"/>
      <c r="N57" s="95"/>
      <c r="O57" s="95"/>
      <c r="P57" s="106"/>
      <c r="Q57" s="95"/>
      <c r="R57" s="95"/>
      <c r="S57" s="95"/>
      <c r="T57" s="95"/>
      <c r="U57" s="95"/>
      <c r="V57" s="95"/>
      <c r="W57" s="95"/>
      <c r="X57" s="95"/>
      <c r="Y57" s="95"/>
      <c r="Z57" s="95"/>
    </row>
    <row r="58" spans="1:26" ht="15" customHeight="1">
      <c r="A58" s="95"/>
      <c r="B58" s="95"/>
      <c r="C58" s="95"/>
      <c r="D58" s="105" t="s">
        <v>36</v>
      </c>
      <c r="E58" s="95"/>
      <c r="F58" s="95"/>
      <c r="G58" s="95"/>
      <c r="H58" s="95"/>
      <c r="I58" s="95"/>
      <c r="J58" s="105" t="s">
        <v>37</v>
      </c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</row>
    <row r="59" spans="1:26" ht="15" customHeight="1">
      <c r="A59" s="95"/>
      <c r="B59" s="95"/>
      <c r="C59" s="95"/>
      <c r="D59" s="105" t="s">
        <v>38</v>
      </c>
      <c r="E59" s="95"/>
      <c r="F59" s="95"/>
      <c r="G59" s="95"/>
      <c r="H59" s="95"/>
      <c r="I59" s="95"/>
      <c r="J59" s="105" t="s">
        <v>38</v>
      </c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</row>
    <row r="60" spans="1:26" ht="15" customHeight="1">
      <c r="A60" s="95"/>
      <c r="B60" s="95"/>
      <c r="C60" s="95"/>
      <c r="D60" s="105" t="s">
        <v>161</v>
      </c>
      <c r="E60" s="95"/>
      <c r="F60" s="95"/>
      <c r="G60" s="95"/>
      <c r="H60" s="95"/>
      <c r="I60" s="95"/>
      <c r="J60" s="105" t="s">
        <v>161</v>
      </c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</row>
    <row r="61" spans="1:26" ht="15" customHeight="1">
      <c r="A61" s="95"/>
      <c r="B61" s="95"/>
      <c r="C61" s="95"/>
      <c r="D61" s="95"/>
      <c r="E61" s="95"/>
      <c r="F61" s="105" t="s">
        <v>39</v>
      </c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1:26" ht="15" customHeight="1">
      <c r="A62" s="95"/>
      <c r="B62" s="95"/>
      <c r="C62" s="95"/>
      <c r="D62" s="95"/>
      <c r="E62" s="95"/>
      <c r="F62" s="105" t="s">
        <v>33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</row>
    <row r="63" spans="1:26" ht="15" customHeight="1">
      <c r="A63" s="95"/>
      <c r="B63" s="95"/>
      <c r="C63" s="95"/>
      <c r="D63" s="95"/>
      <c r="E63" s="95"/>
      <c r="F63" s="105" t="s">
        <v>162</v>
      </c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</row>
    <row r="64" spans="1:26" ht="15" customHeight="1">
      <c r="A64" s="95"/>
      <c r="B64" s="95"/>
      <c r="C64" s="95"/>
      <c r="D64" s="95"/>
      <c r="E64" s="95"/>
      <c r="F64" s="105" t="s">
        <v>163</v>
      </c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</row>
    <row r="65" spans="1:26" ht="15" customHeight="1">
      <c r="A65" s="95"/>
      <c r="B65" s="95"/>
      <c r="C65" s="95"/>
      <c r="D65" s="95"/>
      <c r="E65" s="95"/>
      <c r="F65" s="105" t="s">
        <v>40</v>
      </c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</sheetData>
  <mergeCells count="227"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G41:G42"/>
    <mergeCell ref="H41:H42"/>
    <mergeCell ref="B35:K35"/>
    <mergeCell ref="B36:K36"/>
    <mergeCell ref="F29:F30"/>
    <mergeCell ref="G29:G30"/>
    <mergeCell ref="H29:H30"/>
    <mergeCell ref="I29:I30"/>
    <mergeCell ref="J29:J30"/>
    <mergeCell ref="K29:K30"/>
    <mergeCell ref="K33:K34"/>
    <mergeCell ref="K39:K40"/>
    <mergeCell ref="J33:J34"/>
    <mergeCell ref="J39:J40"/>
    <mergeCell ref="I41:I42"/>
    <mergeCell ref="J41:J42"/>
    <mergeCell ref="K41:K42"/>
    <mergeCell ref="B47:B48"/>
    <mergeCell ref="C47:C48"/>
    <mergeCell ref="D47:D48"/>
    <mergeCell ref="E47:E48"/>
    <mergeCell ref="B5:B6"/>
    <mergeCell ref="C5:C6"/>
    <mergeCell ref="D5:D6"/>
    <mergeCell ref="E5:E6"/>
    <mergeCell ref="F5:F6"/>
    <mergeCell ref="B9:B10"/>
    <mergeCell ref="C9:C10"/>
    <mergeCell ref="D9:D10"/>
    <mergeCell ref="E9:E10"/>
    <mergeCell ref="F9:F10"/>
    <mergeCell ref="B11:B12"/>
    <mergeCell ref="C11:C12"/>
    <mergeCell ref="B41:B42"/>
    <mergeCell ref="C41:C42"/>
    <mergeCell ref="D41:D42"/>
    <mergeCell ref="E41:E42"/>
    <mergeCell ref="F41:F42"/>
    <mergeCell ref="B43:B44"/>
    <mergeCell ref="C43:C44"/>
    <mergeCell ref="D43:D44"/>
    <mergeCell ref="E49:E50"/>
    <mergeCell ref="F49:F50"/>
    <mergeCell ref="G49:G50"/>
    <mergeCell ref="H49:H50"/>
    <mergeCell ref="I49:I50"/>
    <mergeCell ref="J49:J50"/>
    <mergeCell ref="K43:K44"/>
    <mergeCell ref="K45:K46"/>
    <mergeCell ref="F47:F48"/>
    <mergeCell ref="G47:G48"/>
    <mergeCell ref="H47:H48"/>
    <mergeCell ref="I47:I48"/>
    <mergeCell ref="J47:J48"/>
    <mergeCell ref="K47:K48"/>
    <mergeCell ref="E43:E44"/>
    <mergeCell ref="F43:F44"/>
    <mergeCell ref="G43:G44"/>
    <mergeCell ref="H43:H44"/>
    <mergeCell ref="I43:I44"/>
    <mergeCell ref="J43:J44"/>
    <mergeCell ref="I5:I6"/>
    <mergeCell ref="B1:K1"/>
    <mergeCell ref="B2:K2"/>
    <mergeCell ref="B3:K3"/>
    <mergeCell ref="J5:J6"/>
    <mergeCell ref="K5:K6"/>
    <mergeCell ref="J7:J8"/>
    <mergeCell ref="K7:K8"/>
    <mergeCell ref="B7:B8"/>
    <mergeCell ref="C7:C8"/>
    <mergeCell ref="D7:D8"/>
    <mergeCell ref="E7:E8"/>
    <mergeCell ref="F7:F8"/>
    <mergeCell ref="G7:G8"/>
    <mergeCell ref="H7:H8"/>
    <mergeCell ref="I7:I8"/>
    <mergeCell ref="G5:G6"/>
    <mergeCell ref="H5:H6"/>
    <mergeCell ref="K11:K12"/>
    <mergeCell ref="I9:I10"/>
    <mergeCell ref="J9:J10"/>
    <mergeCell ref="K9:K10"/>
    <mergeCell ref="D11:D12"/>
    <mergeCell ref="E11:E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J11:J12"/>
    <mergeCell ref="G11:G12"/>
    <mergeCell ref="H11:H12"/>
    <mergeCell ref="I11:I12"/>
    <mergeCell ref="F11:F12"/>
    <mergeCell ref="G9:G10"/>
    <mergeCell ref="H9:H10"/>
    <mergeCell ref="K15:K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B15:B16"/>
    <mergeCell ref="C15:C16"/>
    <mergeCell ref="J15:J16"/>
    <mergeCell ref="G15:G16"/>
    <mergeCell ref="H15:H16"/>
    <mergeCell ref="I15:I16"/>
    <mergeCell ref="D15:D16"/>
    <mergeCell ref="E15:E16"/>
    <mergeCell ref="F15:F16"/>
    <mergeCell ref="C23:C24"/>
    <mergeCell ref="D23:D24"/>
    <mergeCell ref="E23:E24"/>
    <mergeCell ref="F23:F24"/>
    <mergeCell ref="K19:K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G27:G28"/>
    <mergeCell ref="H27:H28"/>
    <mergeCell ref="I27:I28"/>
    <mergeCell ref="J27:J28"/>
    <mergeCell ref="B29:B30"/>
    <mergeCell ref="C29:C30"/>
    <mergeCell ref="D29:D30"/>
    <mergeCell ref="E29:E30"/>
    <mergeCell ref="K23:K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H23:H24"/>
    <mergeCell ref="I23:I24"/>
    <mergeCell ref="J23:J24"/>
    <mergeCell ref="G23:G24"/>
    <mergeCell ref="B23:B24"/>
    <mergeCell ref="B33:B34"/>
    <mergeCell ref="C33:C34"/>
    <mergeCell ref="D33:D34"/>
    <mergeCell ref="E33:E34"/>
    <mergeCell ref="F33:F34"/>
    <mergeCell ref="G33:G34"/>
    <mergeCell ref="H33:H34"/>
    <mergeCell ref="I33:I34"/>
    <mergeCell ref="K27:K28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B27:B28"/>
    <mergeCell ref="C27:C28"/>
    <mergeCell ref="D27:D28"/>
    <mergeCell ref="E27:E28"/>
    <mergeCell ref="F27:F28"/>
    <mergeCell ref="D53:F53"/>
    <mergeCell ref="B37:K37"/>
    <mergeCell ref="K49:K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B39:B40"/>
    <mergeCell ref="C39:C40"/>
    <mergeCell ref="D39:D40"/>
    <mergeCell ref="E39:E40"/>
    <mergeCell ref="F39:F40"/>
    <mergeCell ref="G39:G40"/>
    <mergeCell ref="H39:H40"/>
    <mergeCell ref="I39:I40"/>
    <mergeCell ref="B49:B50"/>
    <mergeCell ref="C49:C50"/>
    <mergeCell ref="D49:D50"/>
  </mergeCells>
  <pageMargins left="0.23622047244094491" right="0.23622047244094491" top="0.74803149606299213" bottom="0.74803149606299213" header="0.31496062992125984" footer="0.31496062992125984"/>
  <pageSetup scale="8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Generales</vt:lpstr>
      <vt:lpstr>VILLAS</vt:lpstr>
      <vt:lpstr>CADIPSIC</vt:lpstr>
      <vt:lpstr>CADIPSIC!Área_de_impresión</vt:lpstr>
      <vt:lpstr>'Of. Generales'!Área_de_impresión</vt:lpstr>
      <vt:lpstr>VILLAS!Área_de_impresión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2025-10-14T20:49:16Z</cp:lastPrinted>
  <dcterms:created xsi:type="dcterms:W3CDTF">2024-10-11T18:35:39Z</dcterms:created>
  <dcterms:modified xsi:type="dcterms:W3CDTF">2025-10-22T01:13:13Z</dcterms:modified>
</cp:coreProperties>
</file>