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l\Donaciones\2025\Donaciones en especie otorgadas y recibidas y donaciones económicas recibidas\"/>
    </mc:Choice>
  </mc:AlternateContent>
  <xr:revisionPtr revIDLastSave="0" documentId="13_ncr:1_{3034117E-D267-48CA-89FF-6D7FDBB8F969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Of. Gral." sheetId="1" r:id="rId1"/>
    <sheet name="VILLAS" sheetId="4" r:id="rId2"/>
    <sheet name="CADIPSIC" sheetId="5" r:id="rId3"/>
  </sheets>
  <definedNames>
    <definedName name="_xlnm.Print_Area" localSheetId="2">CADIPSIC!$A$1:$L$89</definedName>
    <definedName name="_xlnm.Print_Area" localSheetId="0">'Of. Gral.'!$A$1:$K$166</definedName>
    <definedName name="_xlnm.Print_Area" localSheetId="1">VILLAS!$A$1:$K$58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2" i="1" l="1"/>
  <c r="I81" i="5"/>
  <c r="I79" i="5"/>
  <c r="I77" i="5"/>
  <c r="I75" i="5"/>
  <c r="I73" i="5"/>
  <c r="I71" i="5"/>
  <c r="I69" i="5"/>
  <c r="I67" i="5"/>
  <c r="I65" i="5"/>
  <c r="I63" i="5"/>
  <c r="I61" i="5"/>
  <c r="I59" i="5"/>
  <c r="I52" i="5"/>
  <c r="I50" i="5"/>
  <c r="I48" i="5"/>
  <c r="I46" i="5"/>
  <c r="I44" i="5"/>
  <c r="I42" i="5"/>
  <c r="I40" i="5"/>
  <c r="I38" i="5"/>
  <c r="I36" i="5"/>
  <c r="I34" i="5"/>
  <c r="I32" i="5"/>
  <c r="I30" i="5"/>
  <c r="I28" i="5"/>
  <c r="I26" i="5"/>
  <c r="I24" i="5"/>
  <c r="I22" i="5"/>
  <c r="I20" i="5"/>
  <c r="I18" i="5"/>
  <c r="I16" i="5"/>
  <c r="I14" i="5"/>
  <c r="I12" i="5"/>
  <c r="I10" i="5"/>
  <c r="I8" i="5"/>
  <c r="I6" i="5"/>
  <c r="H61" i="4" l="1"/>
  <c r="H60" i="4"/>
  <c r="H59" i="4"/>
  <c r="H58" i="4"/>
  <c r="H57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62" i="4" l="1"/>
  <c r="H155" i="1" s="1"/>
  <c r="H151" i="1"/>
  <c r="A145" i="1" l="1"/>
  <c r="A144" i="1"/>
  <c r="H154" i="1"/>
  <c r="G149" i="1" l="1"/>
  <c r="H140" i="1"/>
  <c r="H141" i="1"/>
  <c r="H142" i="1"/>
  <c r="H143" i="1"/>
  <c r="H148" i="1"/>
  <c r="H121" i="1" l="1"/>
  <c r="H120" i="1"/>
  <c r="H94" i="1" l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7" i="1"/>
  <c r="H78" i="1"/>
  <c r="H76" i="1"/>
  <c r="H75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 l="1"/>
  <c r="H56" i="1"/>
  <c r="H57" i="1"/>
  <c r="H55" i="1"/>
  <c r="H54" i="1"/>
  <c r="H53" i="1"/>
  <c r="H51" i="1"/>
  <c r="H52" i="1"/>
  <c r="H46" i="1"/>
  <c r="H45" i="1"/>
  <c r="H44" i="1"/>
  <c r="H43" i="1"/>
  <c r="H9" i="1"/>
  <c r="H10" i="1"/>
  <c r="H11" i="1"/>
  <c r="H12" i="1"/>
  <c r="H13" i="1"/>
  <c r="H14" i="1"/>
  <c r="H15" i="1"/>
  <c r="H18" i="1"/>
  <c r="H19" i="1"/>
  <c r="H20" i="1"/>
  <c r="H21" i="1"/>
  <c r="G37" i="1"/>
  <c r="G26" i="1"/>
  <c r="G17" i="1"/>
  <c r="H17" i="1" s="1"/>
  <c r="G16" i="1"/>
  <c r="H16" i="1" s="1"/>
  <c r="H150" i="1" l="1"/>
  <c r="H149" i="1" l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A123" i="1"/>
  <c r="H119" i="1"/>
  <c r="H118" i="1"/>
  <c r="H117" i="1"/>
  <c r="H116" i="1"/>
  <c r="H115" i="1"/>
  <c r="H114" i="1"/>
  <c r="H113" i="1"/>
  <c r="H112" i="1"/>
  <c r="H111" i="1"/>
  <c r="H110" i="1"/>
  <c r="H109" i="1"/>
  <c r="H105" i="1"/>
  <c r="H108" i="1"/>
  <c r="H107" i="1"/>
  <c r="H106" i="1"/>
  <c r="H104" i="1"/>
  <c r="H103" i="1"/>
  <c r="H100" i="1"/>
  <c r="H101" i="1"/>
  <c r="H102" i="1"/>
  <c r="H99" i="1"/>
  <c r="A95" i="1"/>
  <c r="A96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7" i="1"/>
  <c r="H8" i="1"/>
  <c r="H26" i="1"/>
  <c r="H27" i="1"/>
  <c r="H6" i="1"/>
  <c r="H5" i="1"/>
  <c r="I83" i="5" l="1"/>
  <c r="H156" i="1" s="1"/>
  <c r="H157" i="1" l="1"/>
  <c r="A122" i="1" l="1"/>
</calcChain>
</file>

<file path=xl/sharedStrings.xml><?xml version="1.0" encoding="utf-8"?>
<sst xmlns="http://schemas.openxmlformats.org/spreadsheetml/2006/main" count="1429" uniqueCount="276">
  <si>
    <t xml:space="preserve">OFICINAS GENERALES </t>
  </si>
  <si>
    <t>FECHA DE LA EROGACIÓN</t>
  </si>
  <si>
    <t>FOLIO</t>
  </si>
  <si>
    <t>CONCEPTO O NOMBRE DEL DONATIVO, ESTIMULO O APOYO</t>
  </si>
  <si>
    <t>CANTIDAD</t>
  </si>
  <si>
    <t>COSTO UNITARIO</t>
  </si>
  <si>
    <t>COSTO TOTAL</t>
  </si>
  <si>
    <t>NOMBRE DEL BENEFICIADO</t>
  </si>
  <si>
    <t>TEMPORALIDAD</t>
  </si>
  <si>
    <t>CRITERIO GENERAL PARA OTORGARLO</t>
  </si>
  <si>
    <t>Especie</t>
  </si>
  <si>
    <t>INDEFINIDA</t>
  </si>
  <si>
    <t>VULNERABILIDAD</t>
  </si>
  <si>
    <t xml:space="preserve">SISTEMA PARA EL DESARROLLO INTEGRAL DE LA FAMILIA    </t>
  </si>
  <si>
    <t>CADIPSIC</t>
  </si>
  <si>
    <t xml:space="preserve">DONATIVOS OFICINAS GENERALES </t>
  </si>
  <si>
    <t xml:space="preserve">DONATIVOS VILLAS MIRAVALLE </t>
  </si>
  <si>
    <t>DONATIVOS CADIPSIC</t>
  </si>
  <si>
    <t>TOTAL</t>
  </si>
  <si>
    <t>Titular de Procuración de Fondos y Relaciones Publicas del OPD</t>
  </si>
  <si>
    <t>De la Administración Pública Municipal Denominado Sistema DIF Guadalajara.</t>
  </si>
  <si>
    <t>Calle Eulogio Parra # 2539 col. Circunvalación Guevara, Guadalajara Jalisco</t>
  </si>
  <si>
    <t>C.P. 44680   Tel. 33 3836 3444</t>
  </si>
  <si>
    <t>TIPO DE DONATIVO</t>
  </si>
  <si>
    <t>UNIDAD DE MEDIDA</t>
  </si>
  <si>
    <t xml:space="preserve">FECHA DE LA EROGACIÓN </t>
  </si>
  <si>
    <t xml:space="preserve">FOLIO </t>
  </si>
  <si>
    <t xml:space="preserve">TIPO DE DONATIVO Y/O CFDI </t>
  </si>
  <si>
    <t xml:space="preserve">UNIDAD DE MEDIDA </t>
  </si>
  <si>
    <t xml:space="preserve">CANTIDAD </t>
  </si>
  <si>
    <t xml:space="preserve">COSTO UNITARIO </t>
  </si>
  <si>
    <t xml:space="preserve">COSTO TOTAL </t>
  </si>
  <si>
    <t>.</t>
  </si>
  <si>
    <t>piezas</t>
  </si>
  <si>
    <t>aguas heineken</t>
  </si>
  <si>
    <t>Coordinación de Programas</t>
  </si>
  <si>
    <t>kilos</t>
  </si>
  <si>
    <t>cajas</t>
  </si>
  <si>
    <t>Lic. Laura Avelar Ledón</t>
  </si>
  <si>
    <t>Titular de Procuración de Fondos del OPD</t>
  </si>
  <si>
    <t>TOTAL SALIDAS POR DONATIVO</t>
  </si>
  <si>
    <t>Jefe de Departamento Del Programa CADIPSIC</t>
  </si>
  <si>
    <t>Soporte De Administración CADIPSIC Palmas</t>
  </si>
  <si>
    <t>OPD de la Administración Pública Municipal</t>
  </si>
  <si>
    <t>Protección Civil</t>
  </si>
  <si>
    <t>Dirección de Trabajo Social</t>
  </si>
  <si>
    <t>frijol verde valle</t>
  </si>
  <si>
    <t>lenteja verde valle</t>
  </si>
  <si>
    <t>garbanzo verde valle</t>
  </si>
  <si>
    <t>DIPAM</t>
  </si>
  <si>
    <t>Lic. Laura A.Avelar Ledón</t>
  </si>
  <si>
    <t>pieza</t>
  </si>
  <si>
    <t>Municipio de Guadalajara</t>
  </si>
  <si>
    <t>arroz verde valle</t>
  </si>
  <si>
    <t>Jefatura de Comedores Comunitarios</t>
  </si>
  <si>
    <t>audifonos</t>
  </si>
  <si>
    <t>Acompañar las Ausencias</t>
  </si>
  <si>
    <t>Ayuntamiento de Tlajomulco de Zuñiga</t>
  </si>
  <si>
    <t>frijol isadora</t>
  </si>
  <si>
    <t>pasteles</t>
  </si>
  <si>
    <t>Complejo El Sauz</t>
  </si>
  <si>
    <t>Alimento Preparado Variado</t>
  </si>
  <si>
    <t>Litro</t>
  </si>
  <si>
    <t>Usuarios CADIPSIC Las Palmas, Belisario Y Refugio</t>
  </si>
  <si>
    <t>Tostada</t>
  </si>
  <si>
    <t>Kilo</t>
  </si>
  <si>
    <t xml:space="preserve">pastel a granel </t>
  </si>
  <si>
    <t xml:space="preserve">Kilo </t>
  </si>
  <si>
    <t xml:space="preserve">Cena </t>
  </si>
  <si>
    <t>Servicio</t>
  </si>
  <si>
    <t xml:space="preserve">  Cena Completa</t>
  </si>
  <si>
    <t xml:space="preserve">   </t>
  </si>
  <si>
    <t>Bolillo</t>
  </si>
  <si>
    <t>Pieza</t>
  </si>
  <si>
    <t>Calzado Usado</t>
  </si>
  <si>
    <t>Prenda de Vestir Usada</t>
  </si>
  <si>
    <t>Albergue Villas Miravalle</t>
  </si>
  <si>
    <t>Indefinida</t>
  </si>
  <si>
    <t>Vulnerabilidad</t>
  </si>
  <si>
    <t>Frasco</t>
  </si>
  <si>
    <t>Pastel de frutas</t>
  </si>
  <si>
    <t>Galleta charola grande</t>
  </si>
  <si>
    <t>Galleta charola chica</t>
  </si>
  <si>
    <t>Pastel capricho de cajeta</t>
  </si>
  <si>
    <t>Pastel tres leches mini</t>
  </si>
  <si>
    <t>Rosca adicción mini</t>
  </si>
  <si>
    <t>Pastel dulce de leche mini</t>
  </si>
  <si>
    <t>CASA HOGAR VILLAS MIRAVALLE</t>
  </si>
  <si>
    <t>LIC. LAURA ALICIA AVELAR LEDON</t>
  </si>
  <si>
    <t>C.P. 44680 Tel.3338365444</t>
  </si>
  <si>
    <t>C. EDNA GABRIELA VALDEZ RÍOS</t>
  </si>
  <si>
    <t>LIC. ROLDAN CRUZ LAZARO</t>
  </si>
  <si>
    <t>Denominado Sistema DIF Guadalajara</t>
  </si>
  <si>
    <t>de la Administración Pública Municipal Denominado Sistema DIF Guadalajara</t>
  </si>
  <si>
    <t>Calle Eulogio Parra #2539 col. Circunvalacion guevara, Guadalajara Jalisco</t>
  </si>
  <si>
    <t>Treacher Collins México, A.C.</t>
  </si>
  <si>
    <t xml:space="preserve">Coordinación de Inclusión </t>
  </si>
  <si>
    <t>Dirección de Ayuda Humanitaria</t>
  </si>
  <si>
    <t>bultos</t>
  </si>
  <si>
    <t>despensas stella vega</t>
  </si>
  <si>
    <t xml:space="preserve">electrolits de 355ml. </t>
  </si>
  <si>
    <t>CAVITO, A.C.</t>
  </si>
  <si>
    <t>termos</t>
  </si>
  <si>
    <t>CONCENTRADO DE DONATIVOS SALIDAS OCTUBRE 2025</t>
  </si>
  <si>
    <t>guantes</t>
  </si>
  <si>
    <t>cubrebocas</t>
  </si>
  <si>
    <t>caja</t>
  </si>
  <si>
    <t>cilindros para agua</t>
  </si>
  <si>
    <t>mochilas tipo morral</t>
  </si>
  <si>
    <t>tenis caballero</t>
  </si>
  <si>
    <t>tenis dama</t>
  </si>
  <si>
    <t>paquetes (1crema,1shampu,1acondicionador y 1 bloqueador)</t>
  </si>
  <si>
    <t>servicio de refresco y hielo ilimitado</t>
  </si>
  <si>
    <t>servicio de candy bar</t>
  </si>
  <si>
    <t>renta de limousina</t>
  </si>
  <si>
    <t>servicio de comida (birria , frijoles, tortillas, arroz y verdura)</t>
  </si>
  <si>
    <t>centros de mesa</t>
  </si>
  <si>
    <t>servicio de DJ</t>
  </si>
  <si>
    <t xml:space="preserve">servicio de meseros </t>
  </si>
  <si>
    <t xml:space="preserve">pastel de 3 pisos </t>
  </si>
  <si>
    <t>vestidos de Fiesta de XV años</t>
  </si>
  <si>
    <t>bouquets de flores naturales para XV años</t>
  </si>
  <si>
    <t>servicio de maquillaje 4 personas</t>
  </si>
  <si>
    <t>renta de smokings para caballero XV años</t>
  </si>
  <si>
    <t>servicio de decoración de arco con flores y luces</t>
  </si>
  <si>
    <t>tiaras con brillos</t>
  </si>
  <si>
    <t>pulseras con brillos</t>
  </si>
  <si>
    <t>aretes con brillos</t>
  </si>
  <si>
    <t>paquetes</t>
  </si>
  <si>
    <t>servicio</t>
  </si>
  <si>
    <t>renta de salón las joyas (mobiliario,bases centros de mesa, servilletas, cubresillas, manteles, caminos de mesa de tela, cubiertos y platos base)</t>
  </si>
  <si>
    <t>pares</t>
  </si>
  <si>
    <t>Casa Hogar Villas Miravalle</t>
  </si>
  <si>
    <t>cepillos y peines para el cabello</t>
  </si>
  <si>
    <t>bolsas de tela</t>
  </si>
  <si>
    <t>termos de cristal</t>
  </si>
  <si>
    <t>bloqueadores solares</t>
  </si>
  <si>
    <t>gel antibacterial</t>
  </si>
  <si>
    <t>1/4 de lote productos de limpieza</t>
  </si>
  <si>
    <t>lote</t>
  </si>
  <si>
    <t>pañales para niño</t>
  </si>
  <si>
    <t>Jefatura de CDI, CEDI y CAIC</t>
  </si>
  <si>
    <t xml:space="preserve">city truck </t>
  </si>
  <si>
    <t>barbies y muñecas</t>
  </si>
  <si>
    <t>agua ciel 355ml.</t>
  </si>
  <si>
    <t>boletos de acceso Acuario Michin</t>
  </si>
  <si>
    <t>Salud en el Trabajo Secretaría de Seguridad Pública</t>
  </si>
  <si>
    <t>ropa usada en buen estado</t>
  </si>
  <si>
    <t>CADEM</t>
  </si>
  <si>
    <t>bulto</t>
  </si>
  <si>
    <t>solución para diálisis</t>
  </si>
  <si>
    <t>Rosa Isela Hermosillo Púlido</t>
  </si>
  <si>
    <t>Bosque Urbano de Extra, A.C.</t>
  </si>
  <si>
    <t>Red de Centros de Justicia para las Mujeres</t>
  </si>
  <si>
    <t>Iglesia Bautista Emmanuel de Guadalajara</t>
  </si>
  <si>
    <t>barritas gran vita</t>
  </si>
  <si>
    <t>electrolits 625ml.</t>
  </si>
  <si>
    <t>Jefatura de Nutrición de CDI, CAIC y CEDI</t>
  </si>
  <si>
    <t>kilos de frijol verde valle</t>
  </si>
  <si>
    <t>kilos de arroz verde valle</t>
  </si>
  <si>
    <t>Jefartura de Comedores Comunitarios</t>
  </si>
  <si>
    <t>refrescos 355ml.</t>
  </si>
  <si>
    <t>sillita para bebé para carro usada en buen estado</t>
  </si>
  <si>
    <t>facial cosmetomedica</t>
  </si>
  <si>
    <t>hieleras atletica</t>
  </si>
  <si>
    <t>palitas para cocina</t>
  </si>
  <si>
    <t>cremas DIF Jalisco</t>
  </si>
  <si>
    <t xml:space="preserve">cepillos de dientes </t>
  </si>
  <si>
    <t>destapadores</t>
  </si>
  <si>
    <t>Jefatura de Educación Preescolar</t>
  </si>
  <si>
    <t>Asociación de Cuidadores Perinatales, A.C.</t>
  </si>
  <si>
    <t>juguetes usados en buen estado</t>
  </si>
  <si>
    <t>almohadas</t>
  </si>
  <si>
    <t>boletos de acceso Fiestas de Octubre</t>
  </si>
  <si>
    <t>Coodinación de Programas</t>
  </si>
  <si>
    <t>granola Dasavena</t>
  </si>
  <si>
    <t>peluches</t>
  </si>
  <si>
    <t>Jefatura de Educación Física y Deportes</t>
  </si>
  <si>
    <t>ropa y articulos</t>
  </si>
  <si>
    <t>Dirección Jurídica</t>
  </si>
  <si>
    <t>CADI No. 6</t>
  </si>
  <si>
    <t>Jefatura de Prevenciòn, Atención y Acompañamiento de NNA de Derechos de la Niñez</t>
  </si>
  <si>
    <t>Delegación Institucional de la Procuraduría de Protección de NNA</t>
  </si>
  <si>
    <t>plumas</t>
  </si>
  <si>
    <t>broches para gafete</t>
  </si>
  <si>
    <t>Jefatura de Psicología</t>
  </si>
  <si>
    <t>solurales</t>
  </si>
  <si>
    <t>Jefatura del Departamento Médico</t>
  </si>
  <si>
    <t>Desayunos (guisado pollo, frijoles, arroz, agua y tortillas)</t>
  </si>
  <si>
    <t>muffin</t>
  </si>
  <si>
    <t>jugos de diferentes sabores (19 hermanos)</t>
  </si>
  <si>
    <t>bolsas de fruta (platano, guayaba,naranja, pepino, manzana)</t>
  </si>
  <si>
    <t>accesorios (gorras, termo, libreta, kit de desarmadores, bolsa ixtle)</t>
  </si>
  <si>
    <t>gelatinas</t>
  </si>
  <si>
    <t>Tenis</t>
  </si>
  <si>
    <t>Par</t>
  </si>
  <si>
    <t>Galleta doradita grande</t>
  </si>
  <si>
    <t>Pastel Red Velvet light mini</t>
  </si>
  <si>
    <t>Galletas nenas chica</t>
  </si>
  <si>
    <t>Panque naranja light</t>
  </si>
  <si>
    <t>Galleta doradita chico</t>
  </si>
  <si>
    <t>Tía muffin zanahoria</t>
  </si>
  <si>
    <t>Brownie light chico</t>
  </si>
  <si>
    <t>Galleta pincelada Ch Chica</t>
  </si>
  <si>
    <t>Muffin expendio</t>
  </si>
  <si>
    <t xml:space="preserve">Delicia yogurth  </t>
  </si>
  <si>
    <t>Impresora multifuncional usada</t>
  </si>
  <si>
    <t>Cartuchos de toner</t>
  </si>
  <si>
    <t>Boletos para función Kid Koala the storyville mosquito</t>
  </si>
  <si>
    <t>Pastel carajillo mini</t>
  </si>
  <si>
    <t>Tia Rosca naranja grande</t>
  </si>
  <si>
    <t>Flan individual</t>
  </si>
  <si>
    <t>Pasteles dulce de leche mini</t>
  </si>
  <si>
    <t>Rosca naranja</t>
  </si>
  <si>
    <t>Rebanada de pastel light</t>
  </si>
  <si>
    <t>Rebanada pastel</t>
  </si>
  <si>
    <t>Dulzura durazno</t>
  </si>
  <si>
    <t>Pastel tortuga</t>
  </si>
  <si>
    <t xml:space="preserve">Flan  </t>
  </si>
  <si>
    <t>Pay limón</t>
  </si>
  <si>
    <t>Pastel arroz con leche</t>
  </si>
  <si>
    <t>Pastel moka grande</t>
  </si>
  <si>
    <t>Rosca adicción individual</t>
  </si>
  <si>
    <t>Pastel zanahoria mini</t>
  </si>
  <si>
    <t>Rebanada de pastel</t>
  </si>
  <si>
    <t>Pastel capricho de cajeta mini</t>
  </si>
  <si>
    <t>Suspiro frutas ligth individual</t>
  </si>
  <si>
    <t xml:space="preserve">Pastel dulce de leche  </t>
  </si>
  <si>
    <t>Cuchareable</t>
  </si>
  <si>
    <t>Rosca decorada</t>
  </si>
  <si>
    <t>Pastel chocolate mini</t>
  </si>
  <si>
    <t>Rebanada pastel light</t>
  </si>
  <si>
    <t>Pastel tres leches light</t>
  </si>
  <si>
    <t xml:space="preserve"> </t>
  </si>
  <si>
    <t>CONCENTRADO DONATIVOS SALIDAS OCTUBRE 2025</t>
  </si>
  <si>
    <t>Lic. Leticia Orozco Rubio</t>
  </si>
  <si>
    <t>Jefatura del Departamento de Gestión de CHVM</t>
  </si>
  <si>
    <t>OPD de la Administración Pública Municipal Denominado Sistema DIF Guadalajara</t>
  </si>
  <si>
    <t xml:space="preserve">Titular de Procuración de Fondos del </t>
  </si>
  <si>
    <t xml:space="preserve"> pan  variado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</si>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</sst>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5" formatCode="d/m/yyyy"/>
    <numFmt numFmtId="166" formatCode="dd/mm/yyyy;@"/>
  </numFmts>
  <fonts count="3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4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 "/>
    </font>
    <font>
      <sz val="12"/>
      <color rgb="FF000000"/>
      <name val="Arial "/>
    </font>
    <font>
      <b/>
      <sz val="12"/>
      <color rgb="FF000000"/>
      <name val="Arial "/>
    </font>
    <font>
      <b/>
      <sz val="12"/>
      <name val="Arial "/>
    </font>
    <font>
      <sz val="12"/>
      <color theme="1"/>
      <name val="Calibri"/>
      <family val="2"/>
      <scheme val="minor"/>
    </font>
    <font>
      <b/>
      <sz val="18"/>
      <color rgb="FF000000"/>
      <name val="Calibri"/>
      <family val="2"/>
    </font>
    <font>
      <b/>
      <sz val="18"/>
      <name val="Calibri"/>
      <family val="2"/>
    </font>
    <font>
      <b/>
      <sz val="18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2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0" fontId="5" fillId="0" borderId="0"/>
    <xf numFmtId="44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</cellStyleXfs>
  <cellXfs count="300">
    <xf numFmtId="0" fontId="0" fillId="0" borderId="0" xfId="0"/>
    <xf numFmtId="0" fontId="7" fillId="0" borderId="2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0" xfId="2"/>
    <xf numFmtId="44" fontId="5" fillId="0" borderId="0" xfId="2" applyNumberFormat="1" applyAlignment="1">
      <alignment vertical="center"/>
    </xf>
    <xf numFmtId="0" fontId="5" fillId="0" borderId="0" xfId="2" applyAlignment="1">
      <alignment vertical="center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4" fontId="3" fillId="0" borderId="8" xfId="0" applyNumberFormat="1" applyFont="1" applyBorder="1" applyAlignment="1">
      <alignment horizontal="center" vertical="center"/>
    </xf>
    <xf numFmtId="0" fontId="12" fillId="0" borderId="0" xfId="0" applyFont="1"/>
    <xf numFmtId="14" fontId="1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14" fontId="11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3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4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4" fontId="3" fillId="0" borderId="8" xfId="3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44" fontId="3" fillId="0" borderId="7" xfId="3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4" fontId="3" fillId="0" borderId="21" xfId="3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4" fontId="3" fillId="0" borderId="2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4" fontId="3" fillId="0" borderId="24" xfId="0" applyNumberFormat="1" applyFont="1" applyBorder="1" applyAlignment="1">
      <alignment horizontal="center" vertical="center"/>
    </xf>
    <xf numFmtId="44" fontId="11" fillId="0" borderId="21" xfId="0" applyNumberFormat="1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/>
    </xf>
    <xf numFmtId="44" fontId="9" fillId="0" borderId="0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/>
    </xf>
    <xf numFmtId="0" fontId="3" fillId="0" borderId="12" xfId="0" applyFont="1" applyBorder="1" applyAlignment="1">
      <alignment horizontal="right"/>
    </xf>
    <xf numFmtId="0" fontId="11" fillId="0" borderId="8" xfId="0" applyFont="1" applyBorder="1" applyAlignment="1">
      <alignment vertical="center" wrapText="1"/>
    </xf>
    <xf numFmtId="0" fontId="30" fillId="0" borderId="12" xfId="0" applyFont="1" applyBorder="1" applyAlignment="1">
      <alignment horizontal="center" wrapText="1"/>
    </xf>
    <xf numFmtId="0" fontId="11" fillId="0" borderId="7" xfId="0" applyFont="1" applyBorder="1" applyAlignment="1">
      <alignment vertical="center"/>
    </xf>
    <xf numFmtId="0" fontId="3" fillId="0" borderId="16" xfId="0" applyFont="1" applyBorder="1" applyAlignment="1">
      <alignment horizontal="right"/>
    </xf>
    <xf numFmtId="0" fontId="3" fillId="0" borderId="11" xfId="0" applyFont="1" applyBorder="1" applyAlignment="1"/>
    <xf numFmtId="0" fontId="3" fillId="0" borderId="11" xfId="0" applyFont="1" applyBorder="1" applyAlignment="1">
      <alignment horizontal="left"/>
    </xf>
    <xf numFmtId="44" fontId="7" fillId="0" borderId="0" xfId="0" applyNumberFormat="1" applyFont="1" applyBorder="1" applyAlignment="1">
      <alignment horizontal="center"/>
    </xf>
    <xf numFmtId="0" fontId="5" fillId="0" borderId="0" xfId="2" applyAlignment="1">
      <alignment horizontal="center"/>
    </xf>
    <xf numFmtId="0" fontId="30" fillId="0" borderId="12" xfId="0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4" fontId="3" fillId="0" borderId="9" xfId="3" applyFont="1" applyFill="1" applyBorder="1" applyAlignment="1">
      <alignment horizontal="center" vertical="center"/>
    </xf>
    <xf numFmtId="0" fontId="3" fillId="0" borderId="16" xfId="0" applyFont="1" applyBorder="1" applyAlignment="1"/>
    <xf numFmtId="44" fontId="7" fillId="0" borderId="16" xfId="0" applyNumberFormat="1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44" fontId="7" fillId="0" borderId="7" xfId="0" applyNumberFormat="1" applyFont="1" applyBorder="1" applyAlignment="1">
      <alignment horizontal="center"/>
    </xf>
    <xf numFmtId="0" fontId="3" fillId="0" borderId="8" xfId="0" quotePrefix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44" fontId="11" fillId="0" borderId="8" xfId="0" applyNumberFormat="1" applyFont="1" applyBorder="1" applyAlignment="1">
      <alignment horizontal="center" vertical="center" wrapText="1"/>
    </xf>
    <xf numFmtId="0" fontId="3" fillId="0" borderId="21" xfId="0" quotePrefix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4" fontId="3" fillId="0" borderId="10" xfId="3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8" xfId="1" applyNumberFormat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9" xfId="2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4" fontId="2" fillId="0" borderId="1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8" fontId="7" fillId="0" borderId="8" xfId="0" applyNumberFormat="1" applyFont="1" applyBorder="1" applyAlignment="1">
      <alignment horizontal="right"/>
    </xf>
    <xf numFmtId="0" fontId="3" fillId="0" borderId="17" xfId="0" quotePrefix="1" applyFont="1" applyBorder="1" applyAlignment="1">
      <alignment horizontal="center" vertical="center"/>
    </xf>
    <xf numFmtId="44" fontId="3" fillId="0" borderId="17" xfId="0" applyNumberFormat="1" applyFont="1" applyBorder="1" applyAlignment="1">
      <alignment horizontal="center" vertical="center"/>
    </xf>
    <xf numFmtId="0" fontId="31" fillId="0" borderId="11" xfId="0" applyFont="1" applyBorder="1" applyAlignment="1"/>
    <xf numFmtId="14" fontId="3" fillId="0" borderId="30" xfId="0" applyNumberFormat="1" applyFont="1" applyBorder="1" applyAlignment="1">
      <alignment horizontal="center" vertical="center"/>
    </xf>
    <xf numFmtId="44" fontId="11" fillId="0" borderId="17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 wrapText="1"/>
    </xf>
    <xf numFmtId="44" fontId="11" fillId="0" borderId="10" xfId="0" applyNumberFormat="1" applyFont="1" applyBorder="1" applyAlignment="1">
      <alignment horizontal="center" vertical="center" wrapText="1"/>
    </xf>
    <xf numFmtId="44" fontId="11" fillId="0" borderId="7" xfId="0" applyNumberFormat="1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14" fontId="3" fillId="0" borderId="28" xfId="0" applyNumberFormat="1" applyFont="1" applyBorder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/>
    </xf>
    <xf numFmtId="14" fontId="3" fillId="0" borderId="43" xfId="0" applyNumberFormat="1" applyFont="1" applyBorder="1" applyAlignment="1">
      <alignment horizontal="center" vertical="center"/>
    </xf>
    <xf numFmtId="0" fontId="3" fillId="0" borderId="31" xfId="0" quotePrefix="1" applyFont="1" applyBorder="1" applyAlignment="1">
      <alignment horizontal="center" vertical="center"/>
    </xf>
    <xf numFmtId="44" fontId="11" fillId="0" borderId="31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44" fontId="3" fillId="0" borderId="8" xfId="3" applyFont="1" applyBorder="1" applyAlignment="1">
      <alignment horizontal="center" vertical="center"/>
    </xf>
    <xf numFmtId="0" fontId="31" fillId="0" borderId="11" xfId="0" applyFont="1" applyBorder="1" applyAlignment="1">
      <alignment wrapText="1"/>
    </xf>
    <xf numFmtId="0" fontId="31" fillId="0" borderId="44" xfId="0" applyFont="1" applyBorder="1" applyAlignment="1"/>
    <xf numFmtId="44" fontId="3" fillId="0" borderId="7" xfId="3" applyFont="1" applyBorder="1" applyAlignment="1">
      <alignment horizontal="center" vertical="center"/>
    </xf>
    <xf numFmtId="0" fontId="31" fillId="0" borderId="45" xfId="0" applyFont="1" applyBorder="1" applyAlignment="1">
      <alignment wrapText="1"/>
    </xf>
    <xf numFmtId="44" fontId="3" fillId="0" borderId="21" xfId="3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44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12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44" fontId="3" fillId="0" borderId="31" xfId="3" applyFont="1" applyFill="1" applyBorder="1" applyAlignment="1">
      <alignment horizontal="center" vertical="center"/>
    </xf>
    <xf numFmtId="44" fontId="3" fillId="0" borderId="3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0" borderId="7" xfId="0" quotePrefix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31" xfId="0" applyFont="1" applyBorder="1" applyAlignment="1">
      <alignment vertical="center" wrapText="1"/>
    </xf>
    <xf numFmtId="0" fontId="30" fillId="0" borderId="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165" fontId="16" fillId="0" borderId="47" xfId="0" applyNumberFormat="1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164" fontId="16" fillId="0" borderId="49" xfId="0" applyNumberFormat="1" applyFont="1" applyBorder="1" applyAlignment="1">
      <alignment horizontal="center" vertical="center"/>
    </xf>
    <xf numFmtId="164" fontId="16" fillId="0" borderId="49" xfId="0" applyNumberFormat="1" applyFont="1" applyBorder="1" applyAlignment="1">
      <alignment horizontal="right" vertical="center" wrapText="1"/>
    </xf>
    <xf numFmtId="0" fontId="16" fillId="0" borderId="20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16" fillId="0" borderId="38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/>
    </xf>
    <xf numFmtId="164" fontId="16" fillId="0" borderId="38" xfId="0" applyNumberFormat="1" applyFont="1" applyBorder="1" applyAlignment="1">
      <alignment horizontal="center" vertical="center"/>
    </xf>
    <xf numFmtId="164" fontId="16" fillId="0" borderId="38" xfId="0" applyNumberFormat="1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164" fontId="16" fillId="0" borderId="40" xfId="0" applyNumberFormat="1" applyFont="1" applyBorder="1" applyAlignment="1">
      <alignment horizontal="center" vertical="center"/>
    </xf>
    <xf numFmtId="164" fontId="16" fillId="0" borderId="40" xfId="0" applyNumberFormat="1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164" fontId="16" fillId="0" borderId="41" xfId="0" applyNumberFormat="1" applyFont="1" applyBorder="1" applyAlignment="1">
      <alignment horizontal="center" vertical="center"/>
    </xf>
    <xf numFmtId="164" fontId="16" fillId="0" borderId="41" xfId="0" applyNumberFormat="1" applyFont="1" applyBorder="1" applyAlignment="1">
      <alignment horizontal="center" vertical="center" wrapText="1"/>
    </xf>
    <xf numFmtId="165" fontId="34" fillId="0" borderId="47" xfId="0" applyNumberFormat="1" applyFont="1" applyBorder="1" applyAlignment="1">
      <alignment horizontal="center" vertical="center"/>
    </xf>
    <xf numFmtId="0" fontId="34" fillId="0" borderId="48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 wrapText="1"/>
    </xf>
    <xf numFmtId="0" fontId="34" fillId="0" borderId="49" xfId="0" applyFont="1" applyBorder="1" applyAlignment="1">
      <alignment horizontal="center" vertical="center"/>
    </xf>
    <xf numFmtId="164" fontId="34" fillId="0" borderId="49" xfId="0" applyNumberFormat="1" applyFont="1" applyBorder="1" applyAlignment="1">
      <alignment horizontal="center" vertical="center"/>
    </xf>
    <xf numFmtId="164" fontId="16" fillId="0" borderId="49" xfId="0" applyNumberFormat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2" fillId="0" borderId="0" xfId="0" applyFont="1"/>
    <xf numFmtId="0" fontId="34" fillId="0" borderId="56" xfId="0" applyFont="1" applyBorder="1" applyAlignment="1">
      <alignment horizontal="center" vertical="center" wrapText="1"/>
    </xf>
    <xf numFmtId="0" fontId="34" fillId="0" borderId="56" xfId="0" applyFont="1" applyBorder="1" applyAlignment="1">
      <alignment horizontal="center" vertical="center"/>
    </xf>
    <xf numFmtId="164" fontId="34" fillId="0" borderId="56" xfId="0" applyNumberFormat="1" applyFont="1" applyBorder="1" applyAlignment="1">
      <alignment horizontal="center" vertical="center"/>
    </xf>
    <xf numFmtId="164" fontId="34" fillId="0" borderId="56" xfId="0" applyNumberFormat="1" applyFont="1" applyBorder="1" applyAlignment="1">
      <alignment horizontal="center" vertical="center" wrapText="1"/>
    </xf>
    <xf numFmtId="0" fontId="34" fillId="0" borderId="57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/>
    </xf>
    <xf numFmtId="164" fontId="34" fillId="0" borderId="40" xfId="0" applyNumberFormat="1" applyFont="1" applyBorder="1" applyAlignment="1">
      <alignment horizontal="center" vertical="center"/>
    </xf>
    <xf numFmtId="164" fontId="34" fillId="0" borderId="40" xfId="0" applyNumberFormat="1" applyFon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/>
    </xf>
    <xf numFmtId="164" fontId="34" fillId="0" borderId="38" xfId="0" applyNumberFormat="1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34" fillId="0" borderId="41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/>
    </xf>
    <xf numFmtId="164" fontId="34" fillId="0" borderId="41" xfId="0" applyNumberFormat="1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53" xfId="0" applyFont="1" applyBorder="1" applyAlignment="1">
      <alignment vertical="center"/>
    </xf>
    <xf numFmtId="0" fontId="34" fillId="0" borderId="55" xfId="0" applyFont="1" applyBorder="1" applyAlignment="1">
      <alignment vertical="center"/>
    </xf>
    <xf numFmtId="166" fontId="34" fillId="0" borderId="52" xfId="0" applyNumberFormat="1" applyFont="1" applyBorder="1" applyAlignment="1">
      <alignment vertical="center"/>
    </xf>
    <xf numFmtId="166" fontId="34" fillId="0" borderId="54" xfId="0" applyNumberFormat="1" applyFont="1" applyBorder="1" applyAlignment="1">
      <alignment vertical="center"/>
    </xf>
    <xf numFmtId="0" fontId="34" fillId="0" borderId="53" xfId="0" applyFont="1" applyBorder="1" applyAlignment="1">
      <alignment horizontal="center" vertical="center"/>
    </xf>
    <xf numFmtId="166" fontId="34" fillId="0" borderId="52" xfId="0" applyNumberFormat="1" applyFont="1" applyBorder="1" applyAlignment="1">
      <alignment horizontal="center" vertical="center"/>
    </xf>
    <xf numFmtId="164" fontId="16" fillId="0" borderId="56" xfId="0" applyNumberFormat="1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36" fillId="0" borderId="2" xfId="0" applyFont="1" applyBorder="1" applyAlignment="1"/>
    <xf numFmtId="0" fontId="36" fillId="0" borderId="63" xfId="0" applyFont="1" applyBorder="1" applyAlignment="1"/>
    <xf numFmtId="164" fontId="17" fillId="0" borderId="51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 wrapText="1"/>
    </xf>
    <xf numFmtId="0" fontId="0" fillId="0" borderId="0" xfId="0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 vertical="center" wrapText="1"/>
    </xf>
    <xf numFmtId="0" fontId="26" fillId="0" borderId="0" xfId="0" applyFont="1"/>
    <xf numFmtId="14" fontId="24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23" fillId="0" borderId="0" xfId="0" applyFont="1"/>
    <xf numFmtId="0" fontId="1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/>
    </xf>
    <xf numFmtId="164" fontId="22" fillId="0" borderId="0" xfId="0" applyNumberFormat="1" applyFont="1" applyAlignment="1">
      <alignment horizontal="center"/>
    </xf>
    <xf numFmtId="0" fontId="19" fillId="0" borderId="0" xfId="0" applyFont="1" applyAlignment="1">
      <alignment horizontal="right" vertical="center" wrapText="1"/>
    </xf>
    <xf numFmtId="14" fontId="20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14" fontId="29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4" fontId="20" fillId="0" borderId="0" xfId="0" applyNumberFormat="1" applyFont="1" applyAlignment="1">
      <alignment vertical="center"/>
    </xf>
    <xf numFmtId="164" fontId="4" fillId="0" borderId="58" xfId="0" applyNumberFormat="1" applyFont="1" applyBorder="1" applyAlignment="1"/>
    <xf numFmtId="0" fontId="31" fillId="0" borderId="0" xfId="0" applyFont="1" applyAlignment="1">
      <alignment vertical="center"/>
    </xf>
    <xf numFmtId="8" fontId="17" fillId="0" borderId="8" xfId="0" applyNumberFormat="1" applyFont="1" applyFill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4" fontId="3" fillId="0" borderId="28" xfId="0" applyNumberFormat="1" applyFont="1" applyBorder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/>
    </xf>
    <xf numFmtId="44" fontId="11" fillId="0" borderId="9" xfId="0" applyNumberFormat="1" applyFont="1" applyBorder="1" applyAlignment="1">
      <alignment horizontal="center" vertical="center" wrapText="1"/>
    </xf>
    <xf numFmtId="44" fontId="11" fillId="0" borderId="10" xfId="0" applyNumberFormat="1" applyFont="1" applyBorder="1" applyAlignment="1">
      <alignment horizontal="center" vertical="center" wrapText="1"/>
    </xf>
    <xf numFmtId="44" fontId="11" fillId="0" borderId="7" xfId="0" applyNumberFormat="1" applyFont="1" applyBorder="1" applyAlignment="1">
      <alignment horizontal="center" vertical="center" wrapText="1"/>
    </xf>
    <xf numFmtId="0" fontId="3" fillId="0" borderId="31" xfId="0" quotePrefix="1" applyFont="1" applyBorder="1" applyAlignment="1">
      <alignment horizontal="center" vertical="center"/>
    </xf>
    <xf numFmtId="14" fontId="3" fillId="0" borderId="43" xfId="0" applyNumberFormat="1" applyFont="1" applyBorder="1" applyAlignment="1">
      <alignment horizontal="center" vertical="center"/>
    </xf>
    <xf numFmtId="44" fontId="11" fillId="0" borderId="3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32" xfId="0" quotePrefix="1" applyFont="1" applyBorder="1" applyAlignment="1">
      <alignment horizontal="center" vertical="center"/>
    </xf>
    <xf numFmtId="14" fontId="3" fillId="0" borderId="33" xfId="0" applyNumberFormat="1" applyFont="1" applyBorder="1" applyAlignment="1">
      <alignment horizontal="center" vertical="center"/>
    </xf>
    <xf numFmtId="44" fontId="11" fillId="0" borderId="3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14" fontId="36" fillId="0" borderId="5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5" fontId="16" fillId="0" borderId="50" xfId="0" applyNumberFormat="1" applyFont="1" applyBorder="1" applyAlignment="1">
      <alignment horizontal="center" vertical="center"/>
    </xf>
    <xf numFmtId="165" fontId="16" fillId="0" borderId="52" xfId="0" applyNumberFormat="1" applyFont="1" applyBorder="1" applyAlignment="1">
      <alignment horizontal="center" vertical="center"/>
    </xf>
    <xf numFmtId="165" fontId="16" fillId="0" borderId="54" xfId="0" applyNumberFormat="1" applyFont="1" applyBorder="1" applyAlignment="1">
      <alignment horizontal="center" vertical="center"/>
    </xf>
    <xf numFmtId="0" fontId="34" fillId="0" borderId="59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166" fontId="34" fillId="0" borderId="50" xfId="0" applyNumberFormat="1" applyFont="1" applyBorder="1" applyAlignment="1">
      <alignment horizontal="center" vertical="center"/>
    </xf>
    <xf numFmtId="166" fontId="34" fillId="0" borderId="52" xfId="0" applyNumberFormat="1" applyFont="1" applyBorder="1" applyAlignment="1">
      <alignment horizontal="center" vertical="center"/>
    </xf>
    <xf numFmtId="166" fontId="34" fillId="0" borderId="54" xfId="0" applyNumberFormat="1" applyFont="1" applyBorder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33" xfId="2" applyBorder="1" applyAlignment="1">
      <alignment horizontal="center"/>
    </xf>
    <xf numFmtId="0" fontId="5" fillId="0" borderId="32" xfId="2" applyBorder="1" applyAlignment="1">
      <alignment horizontal="center"/>
    </xf>
    <xf numFmtId="0" fontId="5" fillId="0" borderId="64" xfId="2" applyBorder="1" applyAlignment="1">
      <alignment horizontal="center"/>
    </xf>
    <xf numFmtId="0" fontId="1" fillId="0" borderId="28" xfId="2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0" fontId="1" fillId="0" borderId="34" xfId="2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" fillId="0" borderId="43" xfId="2" applyFont="1" applyBorder="1" applyAlignment="1">
      <alignment horizontal="center" vertical="center" wrapText="1"/>
    </xf>
    <xf numFmtId="0" fontId="1" fillId="0" borderId="31" xfId="2" applyFont="1" applyBorder="1" applyAlignment="1">
      <alignment horizontal="center" vertical="center" wrapText="1"/>
    </xf>
    <xf numFmtId="0" fontId="1" fillId="0" borderId="46" xfId="2" applyFont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14" fontId="37" fillId="0" borderId="8" xfId="0" applyNumberFormat="1" applyFont="1" applyFill="1" applyBorder="1" applyAlignment="1">
      <alignment horizontal="center" vertical="center" wrapText="1"/>
    </xf>
    <xf numFmtId="49" fontId="37" fillId="0" borderId="9" xfId="0" applyNumberFormat="1" applyFont="1" applyFill="1" applyBorder="1" applyAlignment="1">
      <alignment horizontal="center" vertical="center"/>
    </xf>
    <xf numFmtId="49" fontId="37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44" fontId="37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4" fontId="37" fillId="0" borderId="9" xfId="0" applyNumberFormat="1" applyFont="1" applyFill="1" applyBorder="1" applyAlignment="1">
      <alignment horizontal="center" vertical="center" wrapText="1"/>
    </xf>
    <xf numFmtId="14" fontId="37" fillId="0" borderId="7" xfId="0" applyNumberFormat="1" applyFont="1" applyFill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44" fontId="37" fillId="0" borderId="8" xfId="0" applyNumberFormat="1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44" fontId="37" fillId="0" borderId="9" xfId="0" applyNumberFormat="1" applyFont="1" applyFill="1" applyBorder="1" applyAlignment="1">
      <alignment horizontal="center" vertical="center" wrapText="1"/>
    </xf>
    <xf numFmtId="44" fontId="37" fillId="0" borderId="7" xfId="0" applyNumberFormat="1" applyFont="1" applyFill="1" applyBorder="1" applyAlignment="1">
      <alignment horizontal="center" vertical="center" wrapText="1"/>
    </xf>
    <xf numFmtId="1" fontId="37" fillId="0" borderId="8" xfId="0" applyNumberFormat="1" applyFont="1" applyFill="1" applyBorder="1" applyAlignment="1">
      <alignment horizontal="center" vertical="center" wrapText="1"/>
    </xf>
    <xf numFmtId="49" fontId="37" fillId="0" borderId="8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</cellXfs>
  <cellStyles count="6">
    <cellStyle name="Moneda" xfId="3" builtinId="4"/>
    <cellStyle name="Moneda 2" xfId="5" xr:uid="{00000000-0005-0000-0000-000001000000}"/>
    <cellStyle name="Moneda 3" xfId="1" xr:uid="{00000000-0005-0000-0000-000002000000}"/>
    <cellStyle name="Normal" xfId="0" builtinId="0"/>
    <cellStyle name="Normal 2" xfId="2" xr:uid="{00000000-0005-0000-0000-000004000000}"/>
    <cellStyle name="Normal 5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199248</xdr:colOff>
      <xdr:row>0</xdr:row>
      <xdr:rowOff>4861</xdr:rowOff>
    </xdr:from>
    <xdr:to>
      <xdr:col>2</xdr:col>
      <xdr:colOff>904098</xdr:colOff>
      <xdr:row>2</xdr:row>
      <xdr:rowOff>237941</xdr:rowOff>
    </xdr:to>
    <xdr:pic>
      <xdr:nvPicPr>
        <xdr:cNvPr id="3" name="Imagen 2" descr="Logos DIF GDL Pagina Web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4861"/>
          <a:ext cx="1798281" cy="991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21</xdr:row>
      <xdr:rowOff>4861</xdr:rowOff>
    </xdr:from>
    <xdr:to>
      <xdr:col>2</xdr:col>
      <xdr:colOff>904098</xdr:colOff>
      <xdr:row>23</xdr:row>
      <xdr:rowOff>237941</xdr:rowOff>
    </xdr:to>
    <xdr:pic>
      <xdr:nvPicPr>
        <xdr:cNvPr id="8" name="Imagen 7" descr="Logos DIF GDL Pagina Web-0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4861"/>
          <a:ext cx="1798281" cy="991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167922</xdr:colOff>
      <xdr:row>45</xdr:row>
      <xdr:rowOff>157575</xdr:rowOff>
    </xdr:from>
    <xdr:to>
      <xdr:col>2</xdr:col>
      <xdr:colOff>872772</xdr:colOff>
      <xdr:row>48</xdr:row>
      <xdr:rowOff>198784</xdr:rowOff>
    </xdr:to>
    <xdr:pic>
      <xdr:nvPicPr>
        <xdr:cNvPr id="9" name="Imagen 8" descr="Logos DIF GDL Pagina Web-0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922" y="12405961"/>
          <a:ext cx="1797337" cy="992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70</xdr:row>
      <xdr:rowOff>4861</xdr:rowOff>
    </xdr:from>
    <xdr:to>
      <xdr:col>2</xdr:col>
      <xdr:colOff>904098</xdr:colOff>
      <xdr:row>72</xdr:row>
      <xdr:rowOff>237941</xdr:rowOff>
    </xdr:to>
    <xdr:pic>
      <xdr:nvPicPr>
        <xdr:cNvPr id="11" name="Imagen 10" descr="Logos DIF GDL Pagina Web-0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12440817"/>
          <a:ext cx="1798281" cy="991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21</xdr:row>
      <xdr:rowOff>8987</xdr:rowOff>
    </xdr:from>
    <xdr:to>
      <xdr:col>2</xdr:col>
      <xdr:colOff>904098</xdr:colOff>
      <xdr:row>23</xdr:row>
      <xdr:rowOff>242066</xdr:rowOff>
    </xdr:to>
    <xdr:pic>
      <xdr:nvPicPr>
        <xdr:cNvPr id="12" name="Imagen 11" descr="Logos DIF GDL Pagina Web-0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6234989"/>
          <a:ext cx="1797337" cy="992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12006</xdr:colOff>
      <xdr:row>94</xdr:row>
      <xdr:rowOff>4002</xdr:rowOff>
    </xdr:from>
    <xdr:to>
      <xdr:col>2</xdr:col>
      <xdr:colOff>716856</xdr:colOff>
      <xdr:row>97</xdr:row>
      <xdr:rowOff>77561</xdr:rowOff>
    </xdr:to>
    <xdr:pic>
      <xdr:nvPicPr>
        <xdr:cNvPr id="14" name="Imagen 13" descr="Logos DIF GDL Pagina Web-0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6" y="24933088"/>
          <a:ext cx="1797424" cy="994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121</xdr:row>
      <xdr:rowOff>112059</xdr:rowOff>
    </xdr:from>
    <xdr:to>
      <xdr:col>2</xdr:col>
      <xdr:colOff>704850</xdr:colOff>
      <xdr:row>123</xdr:row>
      <xdr:rowOff>345702</xdr:rowOff>
    </xdr:to>
    <xdr:pic>
      <xdr:nvPicPr>
        <xdr:cNvPr id="17" name="Imagen 16" descr="Logos DIF GDL Pagina Web-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296429"/>
          <a:ext cx="1797424" cy="994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143</xdr:row>
      <xdr:rowOff>112059</xdr:rowOff>
    </xdr:from>
    <xdr:to>
      <xdr:col>2</xdr:col>
      <xdr:colOff>704850</xdr:colOff>
      <xdr:row>145</xdr:row>
      <xdr:rowOff>345702</xdr:rowOff>
    </xdr:to>
    <xdr:pic>
      <xdr:nvPicPr>
        <xdr:cNvPr id="18" name="Imagen 17" descr="Logos DIF GDL Pagina Web-0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296429"/>
          <a:ext cx="1797424" cy="994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290172</xdr:colOff>
      <xdr:row>0</xdr:row>
      <xdr:rowOff>0</xdr:rowOff>
    </xdr:from>
    <xdr:to>
      <xdr:col>2</xdr:col>
      <xdr:colOff>459762</xdr:colOff>
      <xdr:row>2</xdr:row>
      <xdr:rowOff>247651</xdr:rowOff>
    </xdr:to>
    <xdr:pic>
      <xdr:nvPicPr>
        <xdr:cNvPr id="2" name="Imagen 1" descr="Logos DIF GDL Pagina Web-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172" y="0"/>
          <a:ext cx="2117112" cy="1013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290172</xdr:colOff>
      <xdr:row>52</xdr:row>
      <xdr:rowOff>0</xdr:rowOff>
    </xdr:from>
    <xdr:to>
      <xdr:col>2</xdr:col>
      <xdr:colOff>459762</xdr:colOff>
      <xdr:row>54</xdr:row>
      <xdr:rowOff>247651</xdr:rowOff>
    </xdr:to>
    <xdr:pic>
      <xdr:nvPicPr>
        <xdr:cNvPr id="8" name="Imagen 7" descr="Logos DIF GDL Pagina Web-0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172" y="0"/>
          <a:ext cx="2123054" cy="1015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488761</xdr:colOff>
      <xdr:row>0</xdr:row>
      <xdr:rowOff>41233</xdr:rowOff>
    </xdr:from>
    <xdr:to>
      <xdr:col>3</xdr:col>
      <xdr:colOff>1525649</xdr:colOff>
      <xdr:row>4</xdr:row>
      <xdr:rowOff>69436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164" y="41233"/>
          <a:ext cx="2818187" cy="1256970"/>
        </a:xfrm>
        <a:prstGeom prst="rect">
          <a:avLst/>
        </a:prstGeom>
      </xdr:spPr>
    </xdr:pic>
    <xdr:clientData/>
  </xdr:twoCellAnchor>
  <xdr:oneCellAnchor>
    <xdr:from>
      <xdr:col>1</xdr:col>
      <xdr:colOff>488761</xdr:colOff>
      <xdr:row>53</xdr:row>
      <xdr:rowOff>41233</xdr:rowOff>
    </xdr:from>
    <xdr:ext cx="2811534" cy="126313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748" y="41233"/>
          <a:ext cx="2811534" cy="126313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6"/>
  <sheetViews>
    <sheetView tabSelected="1" zoomScale="115" zoomScaleNormal="115" workbookViewId="0">
      <selection activeCell="H153" sqref="H153"/>
    </sheetView>
  </sheetViews>
  <sheetFormatPr baseColWidth="10" defaultRowHeight="15"/>
  <cols>
    <col min="1" max="1" width="9.85546875" style="6" customWidth="1"/>
    <col min="2" max="2" width="5.5703125" style="6" customWidth="1"/>
    <col min="3" max="3" width="20.85546875" customWidth="1"/>
    <col min="4" max="4" width="8.42578125" customWidth="1"/>
    <col min="5" max="5" width="7.140625" customWidth="1"/>
    <col min="6" max="6" width="7.5703125" customWidth="1"/>
    <col min="7" max="7" width="10.7109375" customWidth="1"/>
    <col min="8" max="8" width="13.5703125" customWidth="1"/>
    <col min="9" max="9" width="14.5703125" style="6" customWidth="1"/>
    <col min="10" max="10" width="11.28515625" style="6" customWidth="1"/>
    <col min="11" max="11" width="13.5703125" customWidth="1"/>
  </cols>
  <sheetData>
    <row r="1" spans="1:11" ht="30" customHeight="1">
      <c r="A1" s="238" t="s">
        <v>13</v>
      </c>
      <c r="B1" s="239"/>
      <c r="C1" s="239"/>
      <c r="D1" s="239"/>
      <c r="E1" s="239"/>
      <c r="F1" s="239"/>
      <c r="G1" s="239"/>
      <c r="H1" s="239"/>
      <c r="I1" s="239"/>
      <c r="J1" s="239"/>
      <c r="K1" s="240"/>
    </row>
    <row r="2" spans="1:11" ht="30" customHeight="1">
      <c r="A2" s="241" t="s">
        <v>103</v>
      </c>
      <c r="B2" s="242"/>
      <c r="C2" s="242"/>
      <c r="D2" s="242"/>
      <c r="E2" s="242"/>
      <c r="F2" s="242"/>
      <c r="G2" s="242"/>
      <c r="H2" s="242"/>
      <c r="I2" s="242"/>
      <c r="J2" s="242"/>
      <c r="K2" s="243"/>
    </row>
    <row r="3" spans="1:11" ht="30" customHeight="1" thickBot="1">
      <c r="A3" s="235" t="s">
        <v>0</v>
      </c>
      <c r="B3" s="236"/>
      <c r="C3" s="236"/>
      <c r="D3" s="236"/>
      <c r="E3" s="236"/>
      <c r="F3" s="236"/>
      <c r="G3" s="236"/>
      <c r="H3" s="236"/>
      <c r="I3" s="236"/>
      <c r="J3" s="236"/>
      <c r="K3" s="237"/>
    </row>
    <row r="4" spans="1:11" ht="30" customHeight="1" thickBot="1">
      <c r="A4" s="20" t="s">
        <v>1</v>
      </c>
      <c r="B4" s="7" t="s">
        <v>2</v>
      </c>
      <c r="C4" s="7" t="s">
        <v>3</v>
      </c>
      <c r="D4" s="7" t="s">
        <v>23</v>
      </c>
      <c r="E4" s="7" t="s">
        <v>24</v>
      </c>
      <c r="F4" s="8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</row>
    <row r="5" spans="1:11" s="6" customFormat="1" ht="14.65" customHeight="1">
      <c r="A5" s="245">
        <v>45932</v>
      </c>
      <c r="B5" s="244">
        <v>383</v>
      </c>
      <c r="C5" s="92" t="s">
        <v>104</v>
      </c>
      <c r="D5" s="9" t="s">
        <v>10</v>
      </c>
      <c r="E5" s="9" t="s">
        <v>37</v>
      </c>
      <c r="F5" s="9">
        <v>2</v>
      </c>
      <c r="G5" s="108">
        <v>500</v>
      </c>
      <c r="H5" s="91">
        <f>G5*F5</f>
        <v>1000</v>
      </c>
      <c r="I5" s="246" t="s">
        <v>45</v>
      </c>
      <c r="J5" s="39" t="s">
        <v>11</v>
      </c>
      <c r="K5" s="28" t="s">
        <v>12</v>
      </c>
    </row>
    <row r="6" spans="1:11" s="6" customFormat="1">
      <c r="A6" s="228"/>
      <c r="B6" s="225"/>
      <c r="C6" s="92" t="s">
        <v>105</v>
      </c>
      <c r="D6" s="9" t="s">
        <v>10</v>
      </c>
      <c r="E6" s="9" t="s">
        <v>106</v>
      </c>
      <c r="F6" s="9">
        <v>1</v>
      </c>
      <c r="G6" s="108">
        <v>500</v>
      </c>
      <c r="H6" s="10">
        <f>G6*F6</f>
        <v>500</v>
      </c>
      <c r="I6" s="231"/>
      <c r="J6" s="26" t="s">
        <v>11</v>
      </c>
      <c r="K6" s="29" t="s">
        <v>12</v>
      </c>
    </row>
    <row r="7" spans="1:11" s="6" customFormat="1">
      <c r="A7" s="226">
        <v>45932</v>
      </c>
      <c r="B7" s="223">
        <v>384</v>
      </c>
      <c r="C7" s="92" t="s">
        <v>107</v>
      </c>
      <c r="D7" s="9" t="s">
        <v>10</v>
      </c>
      <c r="E7" s="9" t="s">
        <v>33</v>
      </c>
      <c r="F7" s="9">
        <v>270</v>
      </c>
      <c r="G7" s="108">
        <v>42</v>
      </c>
      <c r="H7" s="10">
        <f t="shared" ref="H7:H41" si="0">G7*F7</f>
        <v>11340</v>
      </c>
      <c r="I7" s="229" t="s">
        <v>97</v>
      </c>
      <c r="J7" s="26" t="s">
        <v>11</v>
      </c>
      <c r="K7" s="29" t="s">
        <v>12</v>
      </c>
    </row>
    <row r="8" spans="1:11" s="6" customFormat="1">
      <c r="A8" s="228"/>
      <c r="B8" s="225"/>
      <c r="C8" s="92" t="s">
        <v>108</v>
      </c>
      <c r="D8" s="9" t="s">
        <v>10</v>
      </c>
      <c r="E8" s="9" t="s">
        <v>33</v>
      </c>
      <c r="F8" s="9">
        <v>420</v>
      </c>
      <c r="G8" s="108">
        <v>30</v>
      </c>
      <c r="H8" s="10">
        <f t="shared" si="0"/>
        <v>12600</v>
      </c>
      <c r="I8" s="231"/>
      <c r="J8" s="26" t="s">
        <v>11</v>
      </c>
      <c r="K8" s="29" t="s">
        <v>12</v>
      </c>
    </row>
    <row r="9" spans="1:11" s="6" customFormat="1">
      <c r="A9" s="226">
        <v>45933</v>
      </c>
      <c r="B9" s="223">
        <v>385</v>
      </c>
      <c r="C9" s="92" t="s">
        <v>109</v>
      </c>
      <c r="D9" s="9" t="s">
        <v>10</v>
      </c>
      <c r="E9" s="9" t="s">
        <v>33</v>
      </c>
      <c r="F9" s="9">
        <v>1</v>
      </c>
      <c r="G9" s="108">
        <v>1986</v>
      </c>
      <c r="H9" s="10">
        <f t="shared" si="0"/>
        <v>1986</v>
      </c>
      <c r="I9" s="229" t="s">
        <v>132</v>
      </c>
      <c r="J9" s="26" t="s">
        <v>11</v>
      </c>
      <c r="K9" s="29" t="s">
        <v>12</v>
      </c>
    </row>
    <row r="10" spans="1:11" s="6" customFormat="1">
      <c r="A10" s="227"/>
      <c r="B10" s="224"/>
      <c r="C10" s="92" t="s">
        <v>109</v>
      </c>
      <c r="D10" s="9" t="s">
        <v>10</v>
      </c>
      <c r="E10" s="9" t="s">
        <v>33</v>
      </c>
      <c r="F10" s="9">
        <v>1</v>
      </c>
      <c r="G10" s="108">
        <v>1299</v>
      </c>
      <c r="H10" s="10">
        <f t="shared" si="0"/>
        <v>1299</v>
      </c>
      <c r="I10" s="230"/>
      <c r="J10" s="26" t="s">
        <v>11</v>
      </c>
      <c r="K10" s="29" t="s">
        <v>12</v>
      </c>
    </row>
    <row r="11" spans="1:11" s="6" customFormat="1">
      <c r="A11" s="227"/>
      <c r="B11" s="224"/>
      <c r="C11" s="92" t="s">
        <v>109</v>
      </c>
      <c r="D11" s="9" t="s">
        <v>10</v>
      </c>
      <c r="E11" s="9" t="s">
        <v>33</v>
      </c>
      <c r="F11" s="9">
        <v>1</v>
      </c>
      <c r="G11" s="108">
        <v>649</v>
      </c>
      <c r="H11" s="10">
        <f t="shared" si="0"/>
        <v>649</v>
      </c>
      <c r="I11" s="230"/>
      <c r="J11" s="26" t="s">
        <v>11</v>
      </c>
      <c r="K11" s="29" t="s">
        <v>12</v>
      </c>
    </row>
    <row r="12" spans="1:11" s="6" customFormat="1">
      <c r="A12" s="227"/>
      <c r="B12" s="224"/>
      <c r="C12" s="92" t="s">
        <v>109</v>
      </c>
      <c r="D12" s="9" t="s">
        <v>10</v>
      </c>
      <c r="E12" s="9" t="s">
        <v>33</v>
      </c>
      <c r="F12" s="9">
        <v>1</v>
      </c>
      <c r="G12" s="108">
        <v>1299</v>
      </c>
      <c r="H12" s="10">
        <f t="shared" si="0"/>
        <v>1299</v>
      </c>
      <c r="I12" s="230"/>
      <c r="J12" s="26" t="s">
        <v>11</v>
      </c>
      <c r="K12" s="29" t="s">
        <v>12</v>
      </c>
    </row>
    <row r="13" spans="1:11" s="6" customFormat="1">
      <c r="A13" s="227"/>
      <c r="B13" s="224"/>
      <c r="C13" s="92" t="s">
        <v>110</v>
      </c>
      <c r="D13" s="9" t="s">
        <v>10</v>
      </c>
      <c r="E13" s="9" t="s">
        <v>33</v>
      </c>
      <c r="F13" s="9">
        <v>1</v>
      </c>
      <c r="G13" s="108">
        <v>1199</v>
      </c>
      <c r="H13" s="10">
        <f t="shared" si="0"/>
        <v>1199</v>
      </c>
      <c r="I13" s="230"/>
      <c r="J13" s="26" t="s">
        <v>11</v>
      </c>
      <c r="K13" s="29" t="s">
        <v>12</v>
      </c>
    </row>
    <row r="14" spans="1:11" s="6" customFormat="1">
      <c r="A14" s="227"/>
      <c r="B14" s="224"/>
      <c r="C14" s="92" t="s">
        <v>110</v>
      </c>
      <c r="D14" s="9" t="s">
        <v>10</v>
      </c>
      <c r="E14" s="9" t="s">
        <v>33</v>
      </c>
      <c r="F14" s="9">
        <v>2</v>
      </c>
      <c r="G14" s="108">
        <v>1149</v>
      </c>
      <c r="H14" s="10">
        <f t="shared" si="0"/>
        <v>2298</v>
      </c>
      <c r="I14" s="230"/>
      <c r="J14" s="26" t="s">
        <v>11</v>
      </c>
      <c r="K14" s="29" t="s">
        <v>12</v>
      </c>
    </row>
    <row r="15" spans="1:11" s="6" customFormat="1">
      <c r="A15" s="227"/>
      <c r="B15" s="224"/>
      <c r="C15" s="92" t="s">
        <v>110</v>
      </c>
      <c r="D15" s="9" t="s">
        <v>10</v>
      </c>
      <c r="E15" s="9" t="s">
        <v>33</v>
      </c>
      <c r="F15" s="9">
        <v>1</v>
      </c>
      <c r="G15" s="108">
        <v>999</v>
      </c>
      <c r="H15" s="10">
        <f t="shared" si="0"/>
        <v>999</v>
      </c>
      <c r="I15" s="230"/>
      <c r="J15" s="26" t="s">
        <v>11</v>
      </c>
      <c r="K15" s="29" t="s">
        <v>12</v>
      </c>
    </row>
    <row r="16" spans="1:11" s="6" customFormat="1" ht="51.75">
      <c r="A16" s="227"/>
      <c r="B16" s="224"/>
      <c r="C16" s="109" t="s">
        <v>111</v>
      </c>
      <c r="D16" s="9" t="s">
        <v>10</v>
      </c>
      <c r="E16" s="9" t="s">
        <v>128</v>
      </c>
      <c r="F16" s="9">
        <v>6</v>
      </c>
      <c r="G16" s="108">
        <f>315+315+400+310</f>
        <v>1340</v>
      </c>
      <c r="H16" s="10">
        <f t="shared" si="0"/>
        <v>8040</v>
      </c>
      <c r="I16" s="230"/>
      <c r="J16" s="26" t="s">
        <v>11</v>
      </c>
      <c r="K16" s="29" t="s">
        <v>12</v>
      </c>
    </row>
    <row r="17" spans="1:11" s="6" customFormat="1" ht="90">
      <c r="A17" s="227"/>
      <c r="B17" s="224"/>
      <c r="C17" s="109" t="s">
        <v>130</v>
      </c>
      <c r="D17" s="9" t="s">
        <v>10</v>
      </c>
      <c r="E17" s="9" t="s">
        <v>129</v>
      </c>
      <c r="F17" s="9">
        <v>1</v>
      </c>
      <c r="G17" s="108">
        <f>200*200</f>
        <v>40000</v>
      </c>
      <c r="H17" s="10">
        <f t="shared" si="0"/>
        <v>40000</v>
      </c>
      <c r="I17" s="230"/>
      <c r="J17" s="26" t="s">
        <v>11</v>
      </c>
      <c r="K17" s="29" t="s">
        <v>12</v>
      </c>
    </row>
    <row r="18" spans="1:11" s="6" customFormat="1" ht="26.25">
      <c r="A18" s="227"/>
      <c r="B18" s="224"/>
      <c r="C18" s="109" t="s">
        <v>112</v>
      </c>
      <c r="D18" s="9" t="s">
        <v>10</v>
      </c>
      <c r="E18" s="9" t="s">
        <v>129</v>
      </c>
      <c r="F18" s="9">
        <v>1</v>
      </c>
      <c r="G18" s="108">
        <v>1000</v>
      </c>
      <c r="H18" s="10">
        <f t="shared" si="0"/>
        <v>1000</v>
      </c>
      <c r="I18" s="230"/>
      <c r="J18" s="26" t="s">
        <v>11</v>
      </c>
      <c r="K18" s="29" t="s">
        <v>12</v>
      </c>
    </row>
    <row r="19" spans="1:11" s="6" customFormat="1">
      <c r="A19" s="227"/>
      <c r="B19" s="224"/>
      <c r="C19" s="92" t="s">
        <v>113</v>
      </c>
      <c r="D19" s="9" t="s">
        <v>10</v>
      </c>
      <c r="E19" s="9" t="s">
        <v>129</v>
      </c>
      <c r="F19" s="9">
        <v>1</v>
      </c>
      <c r="G19" s="108">
        <v>1500</v>
      </c>
      <c r="H19" s="10">
        <f t="shared" si="0"/>
        <v>1500</v>
      </c>
      <c r="I19" s="230"/>
      <c r="J19" s="26" t="s">
        <v>11</v>
      </c>
      <c r="K19" s="29" t="s">
        <v>12</v>
      </c>
    </row>
    <row r="20" spans="1:11" s="6" customFormat="1">
      <c r="A20" s="227"/>
      <c r="B20" s="224"/>
      <c r="C20" s="92" t="s">
        <v>114</v>
      </c>
      <c r="D20" s="9" t="s">
        <v>10</v>
      </c>
      <c r="E20" s="9" t="s">
        <v>129</v>
      </c>
      <c r="F20" s="9">
        <v>1</v>
      </c>
      <c r="G20" s="108">
        <v>3000</v>
      </c>
      <c r="H20" s="10">
        <f t="shared" si="0"/>
        <v>3000</v>
      </c>
      <c r="I20" s="230"/>
      <c r="J20" s="26" t="s">
        <v>11</v>
      </c>
      <c r="K20" s="29" t="s">
        <v>12</v>
      </c>
    </row>
    <row r="21" spans="1:11" s="6" customFormat="1" ht="52.5" thickBot="1">
      <c r="A21" s="233"/>
      <c r="B21" s="232"/>
      <c r="C21" s="112" t="s">
        <v>115</v>
      </c>
      <c r="D21" s="30" t="s">
        <v>10</v>
      </c>
      <c r="E21" s="30" t="s">
        <v>129</v>
      </c>
      <c r="F21" s="30">
        <v>1</v>
      </c>
      <c r="G21" s="113">
        <v>16500</v>
      </c>
      <c r="H21" s="33">
        <f t="shared" si="0"/>
        <v>16500</v>
      </c>
      <c r="I21" s="234"/>
      <c r="J21" s="40" t="s">
        <v>11</v>
      </c>
      <c r="K21" s="32" t="s">
        <v>12</v>
      </c>
    </row>
    <row r="22" spans="1:11" ht="30" customHeight="1">
      <c r="A22" s="238" t="s">
        <v>13</v>
      </c>
      <c r="B22" s="239"/>
      <c r="C22" s="239"/>
      <c r="D22" s="239"/>
      <c r="E22" s="239"/>
      <c r="F22" s="239"/>
      <c r="G22" s="239"/>
      <c r="H22" s="239"/>
      <c r="I22" s="239"/>
      <c r="J22" s="239"/>
      <c r="K22" s="240"/>
    </row>
    <row r="23" spans="1:11" ht="30" customHeight="1">
      <c r="A23" s="241" t="s">
        <v>103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3"/>
    </row>
    <row r="24" spans="1:11" ht="30" customHeight="1" thickBot="1">
      <c r="A24" s="235" t="s">
        <v>0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37"/>
    </row>
    <row r="25" spans="1:11" ht="30" customHeight="1" thickBot="1">
      <c r="A25" s="20" t="s">
        <v>1</v>
      </c>
      <c r="B25" s="7" t="s">
        <v>2</v>
      </c>
      <c r="C25" s="7" t="s">
        <v>3</v>
      </c>
      <c r="D25" s="7" t="s">
        <v>23</v>
      </c>
      <c r="E25" s="7" t="s">
        <v>24</v>
      </c>
      <c r="F25" s="8" t="s">
        <v>4</v>
      </c>
      <c r="G25" s="7" t="s">
        <v>5</v>
      </c>
      <c r="H25" s="7" t="s">
        <v>6</v>
      </c>
      <c r="I25" s="7" t="s">
        <v>7</v>
      </c>
      <c r="J25" s="7" t="s">
        <v>8</v>
      </c>
      <c r="K25" s="7" t="s">
        <v>9</v>
      </c>
    </row>
    <row r="26" spans="1:11" s="6" customFormat="1">
      <c r="A26" s="245">
        <v>45933</v>
      </c>
      <c r="B26" s="244">
        <v>385</v>
      </c>
      <c r="C26" s="110" t="s">
        <v>116</v>
      </c>
      <c r="D26" s="22" t="s">
        <v>10</v>
      </c>
      <c r="E26" s="22" t="s">
        <v>33</v>
      </c>
      <c r="F26" s="22">
        <v>20</v>
      </c>
      <c r="G26" s="111">
        <f>7000/20</f>
        <v>350</v>
      </c>
      <c r="H26" s="21">
        <f t="shared" si="0"/>
        <v>7000</v>
      </c>
      <c r="I26" s="246" t="s">
        <v>132</v>
      </c>
      <c r="J26" s="53" t="s">
        <v>11</v>
      </c>
      <c r="K26" s="54" t="s">
        <v>12</v>
      </c>
    </row>
    <row r="27" spans="1:11" s="6" customFormat="1">
      <c r="A27" s="227"/>
      <c r="B27" s="224"/>
      <c r="C27" s="92" t="s">
        <v>117</v>
      </c>
      <c r="D27" s="9" t="s">
        <v>10</v>
      </c>
      <c r="E27" s="9" t="s">
        <v>129</v>
      </c>
      <c r="F27" s="9">
        <v>1</v>
      </c>
      <c r="G27" s="108">
        <v>3000</v>
      </c>
      <c r="H27" s="10">
        <f t="shared" si="0"/>
        <v>3000</v>
      </c>
      <c r="I27" s="230"/>
      <c r="J27" s="26" t="s">
        <v>11</v>
      </c>
      <c r="K27" s="29" t="s">
        <v>12</v>
      </c>
    </row>
    <row r="28" spans="1:11" s="6" customFormat="1">
      <c r="A28" s="227"/>
      <c r="B28" s="224"/>
      <c r="C28" s="92" t="s">
        <v>118</v>
      </c>
      <c r="D28" s="9" t="s">
        <v>10</v>
      </c>
      <c r="E28" s="9" t="s">
        <v>129</v>
      </c>
      <c r="F28" s="9">
        <v>1</v>
      </c>
      <c r="G28" s="108">
        <v>2500</v>
      </c>
      <c r="H28" s="10">
        <f t="shared" si="0"/>
        <v>2500</v>
      </c>
      <c r="I28" s="230"/>
      <c r="J28" s="26" t="s">
        <v>11</v>
      </c>
      <c r="K28" s="29" t="s">
        <v>12</v>
      </c>
    </row>
    <row r="29" spans="1:11" s="6" customFormat="1">
      <c r="A29" s="227"/>
      <c r="B29" s="224"/>
      <c r="C29" s="92" t="s">
        <v>119</v>
      </c>
      <c r="D29" s="9" t="s">
        <v>10</v>
      </c>
      <c r="E29" s="9" t="s">
        <v>33</v>
      </c>
      <c r="F29" s="9">
        <v>1</v>
      </c>
      <c r="G29" s="108">
        <v>5367</v>
      </c>
      <c r="H29" s="10">
        <f t="shared" si="0"/>
        <v>5367</v>
      </c>
      <c r="I29" s="230"/>
      <c r="J29" s="26" t="s">
        <v>11</v>
      </c>
      <c r="K29" s="29" t="s">
        <v>12</v>
      </c>
    </row>
    <row r="30" spans="1:11" s="6" customFormat="1" ht="26.25">
      <c r="A30" s="227"/>
      <c r="B30" s="224"/>
      <c r="C30" s="109" t="s">
        <v>120</v>
      </c>
      <c r="D30" s="9" t="s">
        <v>10</v>
      </c>
      <c r="E30" s="9" t="s">
        <v>33</v>
      </c>
      <c r="F30" s="9">
        <v>4</v>
      </c>
      <c r="G30" s="108">
        <v>5000</v>
      </c>
      <c r="H30" s="10">
        <f t="shared" si="0"/>
        <v>20000</v>
      </c>
      <c r="I30" s="230"/>
      <c r="J30" s="26" t="s">
        <v>11</v>
      </c>
      <c r="K30" s="29" t="s">
        <v>12</v>
      </c>
    </row>
    <row r="31" spans="1:11" s="6" customFormat="1" ht="26.25">
      <c r="A31" s="227"/>
      <c r="B31" s="224"/>
      <c r="C31" s="109" t="s">
        <v>121</v>
      </c>
      <c r="D31" s="9" t="s">
        <v>10</v>
      </c>
      <c r="E31" s="9" t="s">
        <v>33</v>
      </c>
      <c r="F31" s="9">
        <v>4</v>
      </c>
      <c r="G31" s="108">
        <v>899</v>
      </c>
      <c r="H31" s="10">
        <f t="shared" si="0"/>
        <v>3596</v>
      </c>
      <c r="I31" s="230"/>
      <c r="J31" s="26" t="s">
        <v>11</v>
      </c>
      <c r="K31" s="29" t="s">
        <v>12</v>
      </c>
    </row>
    <row r="32" spans="1:11" s="6" customFormat="1" ht="26.25">
      <c r="A32" s="227"/>
      <c r="B32" s="224"/>
      <c r="C32" s="109" t="s">
        <v>122</v>
      </c>
      <c r="D32" s="9" t="s">
        <v>10</v>
      </c>
      <c r="E32" s="9" t="s">
        <v>129</v>
      </c>
      <c r="F32" s="9">
        <v>4</v>
      </c>
      <c r="G32" s="108">
        <v>750</v>
      </c>
      <c r="H32" s="10">
        <f t="shared" si="0"/>
        <v>3000</v>
      </c>
      <c r="I32" s="230"/>
      <c r="J32" s="26" t="s">
        <v>11</v>
      </c>
      <c r="K32" s="29" t="s">
        <v>12</v>
      </c>
    </row>
    <row r="33" spans="1:11" s="6" customFormat="1" ht="26.25">
      <c r="A33" s="227"/>
      <c r="B33" s="224"/>
      <c r="C33" s="109" t="s">
        <v>123</v>
      </c>
      <c r="D33" s="9" t="s">
        <v>10</v>
      </c>
      <c r="E33" s="9" t="s">
        <v>129</v>
      </c>
      <c r="F33" s="9">
        <v>4</v>
      </c>
      <c r="G33" s="108">
        <v>1500</v>
      </c>
      <c r="H33" s="10">
        <f t="shared" si="0"/>
        <v>6000</v>
      </c>
      <c r="I33" s="230"/>
      <c r="J33" s="26" t="s">
        <v>11</v>
      </c>
      <c r="K33" s="29" t="s">
        <v>12</v>
      </c>
    </row>
    <row r="34" spans="1:11" s="6" customFormat="1" ht="39">
      <c r="A34" s="227"/>
      <c r="B34" s="224"/>
      <c r="C34" s="109" t="s">
        <v>124</v>
      </c>
      <c r="D34" s="9" t="s">
        <v>10</v>
      </c>
      <c r="E34" s="9" t="s">
        <v>129</v>
      </c>
      <c r="F34" s="9">
        <v>1</v>
      </c>
      <c r="G34" s="108">
        <v>1000</v>
      </c>
      <c r="H34" s="10">
        <f t="shared" si="0"/>
        <v>1000</v>
      </c>
      <c r="I34" s="230"/>
      <c r="J34" s="26" t="s">
        <v>11</v>
      </c>
      <c r="K34" s="29" t="s">
        <v>12</v>
      </c>
    </row>
    <row r="35" spans="1:11" s="6" customFormat="1">
      <c r="A35" s="227"/>
      <c r="B35" s="224"/>
      <c r="C35" s="92" t="s">
        <v>125</v>
      </c>
      <c r="D35" s="9" t="s">
        <v>10</v>
      </c>
      <c r="E35" s="9" t="s">
        <v>33</v>
      </c>
      <c r="F35" s="9">
        <v>4</v>
      </c>
      <c r="G35" s="108">
        <v>159</v>
      </c>
      <c r="H35" s="10">
        <f t="shared" si="0"/>
        <v>636</v>
      </c>
      <c r="I35" s="230"/>
      <c r="J35" s="26" t="s">
        <v>11</v>
      </c>
      <c r="K35" s="29" t="s">
        <v>12</v>
      </c>
    </row>
    <row r="36" spans="1:11" s="6" customFormat="1">
      <c r="A36" s="227"/>
      <c r="B36" s="224"/>
      <c r="C36" s="92" t="s">
        <v>126</v>
      </c>
      <c r="D36" s="9" t="s">
        <v>10</v>
      </c>
      <c r="E36" s="9" t="s">
        <v>33</v>
      </c>
      <c r="F36" s="9">
        <v>4</v>
      </c>
      <c r="G36" s="108">
        <v>28</v>
      </c>
      <c r="H36" s="10">
        <f t="shared" si="0"/>
        <v>112</v>
      </c>
      <c r="I36" s="230"/>
      <c r="J36" s="26" t="s">
        <v>11</v>
      </c>
      <c r="K36" s="29" t="s">
        <v>12</v>
      </c>
    </row>
    <row r="37" spans="1:11" s="6" customFormat="1">
      <c r="A37" s="228"/>
      <c r="B37" s="225"/>
      <c r="C37" s="92" t="s">
        <v>127</v>
      </c>
      <c r="D37" s="9" t="s">
        <v>10</v>
      </c>
      <c r="E37" s="9" t="s">
        <v>131</v>
      </c>
      <c r="F37" s="9">
        <v>12</v>
      </c>
      <c r="G37" s="108">
        <f>379.64/12</f>
        <v>31.636666666666667</v>
      </c>
      <c r="H37" s="10">
        <f t="shared" si="0"/>
        <v>379.64</v>
      </c>
      <c r="I37" s="231"/>
      <c r="J37" s="26" t="s">
        <v>11</v>
      </c>
      <c r="K37" s="29" t="s">
        <v>12</v>
      </c>
    </row>
    <row r="38" spans="1:11" s="6" customFormat="1" ht="22.5">
      <c r="A38" s="63">
        <v>45936</v>
      </c>
      <c r="B38" s="62">
        <v>386</v>
      </c>
      <c r="C38" s="24" t="s">
        <v>133</v>
      </c>
      <c r="D38" s="9" t="s">
        <v>10</v>
      </c>
      <c r="E38" s="9" t="s">
        <v>33</v>
      </c>
      <c r="F38" s="9">
        <v>21</v>
      </c>
      <c r="G38" s="23">
        <v>65</v>
      </c>
      <c r="H38" s="10">
        <f t="shared" si="0"/>
        <v>1365</v>
      </c>
      <c r="I38" s="64" t="s">
        <v>97</v>
      </c>
      <c r="J38" s="26" t="s">
        <v>11</v>
      </c>
      <c r="K38" s="29" t="s">
        <v>12</v>
      </c>
    </row>
    <row r="39" spans="1:11" s="6" customFormat="1">
      <c r="A39" s="226">
        <v>45936</v>
      </c>
      <c r="B39" s="223">
        <v>387</v>
      </c>
      <c r="C39" s="24" t="s">
        <v>134</v>
      </c>
      <c r="D39" s="9" t="s">
        <v>10</v>
      </c>
      <c r="E39" s="9" t="s">
        <v>33</v>
      </c>
      <c r="F39" s="9">
        <v>3</v>
      </c>
      <c r="G39" s="23">
        <v>30</v>
      </c>
      <c r="H39" s="10">
        <f t="shared" si="0"/>
        <v>90</v>
      </c>
      <c r="I39" s="229" t="s">
        <v>45</v>
      </c>
      <c r="J39" s="26" t="s">
        <v>11</v>
      </c>
      <c r="K39" s="29" t="s">
        <v>12</v>
      </c>
    </row>
    <row r="40" spans="1:11" s="6" customFormat="1">
      <c r="A40" s="227"/>
      <c r="B40" s="224"/>
      <c r="C40" s="24" t="s">
        <v>135</v>
      </c>
      <c r="D40" s="9" t="s">
        <v>10</v>
      </c>
      <c r="E40" s="9" t="s">
        <v>33</v>
      </c>
      <c r="F40" s="9">
        <v>3</v>
      </c>
      <c r="G40" s="23">
        <v>42</v>
      </c>
      <c r="H40" s="10">
        <f t="shared" si="0"/>
        <v>126</v>
      </c>
      <c r="I40" s="230"/>
      <c r="J40" s="26" t="s">
        <v>11</v>
      </c>
      <c r="K40" s="29" t="s">
        <v>12</v>
      </c>
    </row>
    <row r="41" spans="1:11" s="6" customFormat="1">
      <c r="A41" s="227"/>
      <c r="B41" s="224"/>
      <c r="C41" s="114" t="s">
        <v>136</v>
      </c>
      <c r="D41" s="55" t="s">
        <v>10</v>
      </c>
      <c r="E41" s="55" t="s">
        <v>33</v>
      </c>
      <c r="F41" s="55">
        <v>3</v>
      </c>
      <c r="G41" s="56">
        <v>21.14</v>
      </c>
      <c r="H41" s="115">
        <f t="shared" si="0"/>
        <v>63.42</v>
      </c>
      <c r="I41" s="230"/>
      <c r="J41" s="116" t="s">
        <v>11</v>
      </c>
      <c r="K41" s="117" t="s">
        <v>12</v>
      </c>
    </row>
    <row r="42" spans="1:11" s="6" customFormat="1">
      <c r="A42" s="228"/>
      <c r="B42" s="225"/>
      <c r="C42" s="24" t="s">
        <v>137</v>
      </c>
      <c r="D42" s="9" t="s">
        <v>10</v>
      </c>
      <c r="E42" s="9" t="s">
        <v>33</v>
      </c>
      <c r="F42" s="9">
        <v>3</v>
      </c>
      <c r="G42" s="23">
        <v>10.08</v>
      </c>
      <c r="H42" s="10">
        <f>G42*F42</f>
        <v>30.240000000000002</v>
      </c>
      <c r="I42" s="231"/>
      <c r="J42" s="26" t="s">
        <v>11</v>
      </c>
      <c r="K42" s="29" t="s">
        <v>12</v>
      </c>
    </row>
    <row r="43" spans="1:11" s="6" customFormat="1">
      <c r="A43" s="226">
        <v>45936</v>
      </c>
      <c r="B43" s="223">
        <v>388</v>
      </c>
      <c r="C43" s="24" t="s">
        <v>140</v>
      </c>
      <c r="D43" s="9" t="s">
        <v>10</v>
      </c>
      <c r="E43" s="9" t="s">
        <v>128</v>
      </c>
      <c r="F43" s="9">
        <v>52</v>
      </c>
      <c r="G43" s="23">
        <v>150</v>
      </c>
      <c r="H43" s="10">
        <f>G43*F43</f>
        <v>7800</v>
      </c>
      <c r="I43" s="229" t="s">
        <v>35</v>
      </c>
      <c r="J43" s="26" t="s">
        <v>11</v>
      </c>
      <c r="K43" s="29" t="s">
        <v>12</v>
      </c>
    </row>
    <row r="44" spans="1:11" s="6" customFormat="1">
      <c r="A44" s="227"/>
      <c r="B44" s="224"/>
      <c r="C44" s="118" t="s">
        <v>53</v>
      </c>
      <c r="D44" s="22" t="s">
        <v>10</v>
      </c>
      <c r="E44" s="22" t="s">
        <v>36</v>
      </c>
      <c r="F44" s="22">
        <v>132</v>
      </c>
      <c r="G44" s="25">
        <v>18.97</v>
      </c>
      <c r="H44" s="21">
        <f>G44*F44</f>
        <v>2504.04</v>
      </c>
      <c r="I44" s="230"/>
      <c r="J44" s="26" t="s">
        <v>11</v>
      </c>
      <c r="K44" s="29" t="s">
        <v>12</v>
      </c>
    </row>
    <row r="45" spans="1:11" s="6" customFormat="1">
      <c r="A45" s="227"/>
      <c r="B45" s="224"/>
      <c r="C45" s="118" t="s">
        <v>53</v>
      </c>
      <c r="D45" s="22" t="s">
        <v>10</v>
      </c>
      <c r="E45" s="22" t="s">
        <v>36</v>
      </c>
      <c r="F45" s="22">
        <v>140</v>
      </c>
      <c r="G45" s="25">
        <v>19.27</v>
      </c>
      <c r="H45" s="21">
        <f>G45*F45</f>
        <v>2697.7999999999997</v>
      </c>
      <c r="I45" s="230"/>
      <c r="J45" s="26" t="s">
        <v>11</v>
      </c>
      <c r="K45" s="29" t="s">
        <v>12</v>
      </c>
    </row>
    <row r="46" spans="1:11" s="6" customFormat="1" ht="15.75" thickBot="1">
      <c r="A46" s="233"/>
      <c r="B46" s="232"/>
      <c r="C46" s="121" t="s">
        <v>47</v>
      </c>
      <c r="D46" s="122" t="s">
        <v>10</v>
      </c>
      <c r="E46" s="122" t="s">
        <v>36</v>
      </c>
      <c r="F46" s="122">
        <v>100</v>
      </c>
      <c r="G46" s="123">
        <v>28.34</v>
      </c>
      <c r="H46" s="124">
        <f>G46*F46</f>
        <v>2834</v>
      </c>
      <c r="I46" s="234"/>
      <c r="J46" s="40" t="s">
        <v>11</v>
      </c>
      <c r="K46" s="32" t="s">
        <v>12</v>
      </c>
    </row>
    <row r="47" spans="1:11" ht="30" customHeight="1">
      <c r="A47" s="238" t="s">
        <v>13</v>
      </c>
      <c r="B47" s="239"/>
      <c r="C47" s="239"/>
      <c r="D47" s="239"/>
      <c r="E47" s="239"/>
      <c r="F47" s="239"/>
      <c r="G47" s="239"/>
      <c r="H47" s="239"/>
      <c r="I47" s="239"/>
      <c r="J47" s="239"/>
      <c r="K47" s="240"/>
    </row>
    <row r="48" spans="1:11" ht="30" customHeight="1">
      <c r="A48" s="241" t="s">
        <v>103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43"/>
    </row>
    <row r="49" spans="1:11" ht="30" customHeight="1" thickBot="1">
      <c r="A49" s="235" t="s">
        <v>0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37"/>
    </row>
    <row r="50" spans="1:11" ht="30" customHeight="1" thickBot="1">
      <c r="A50" s="20" t="s">
        <v>1</v>
      </c>
      <c r="B50" s="7" t="s">
        <v>2</v>
      </c>
      <c r="C50" s="7" t="s">
        <v>3</v>
      </c>
      <c r="D50" s="7" t="s">
        <v>23</v>
      </c>
      <c r="E50" s="7" t="s">
        <v>24</v>
      </c>
      <c r="F50" s="8" t="s">
        <v>4</v>
      </c>
      <c r="G50" s="7" t="s">
        <v>5</v>
      </c>
      <c r="H50" s="7" t="s">
        <v>6</v>
      </c>
      <c r="I50" s="7" t="s">
        <v>7</v>
      </c>
      <c r="J50" s="7" t="s">
        <v>8</v>
      </c>
      <c r="K50" s="7" t="s">
        <v>9</v>
      </c>
    </row>
    <row r="51" spans="1:11" s="6" customFormat="1">
      <c r="A51" s="245">
        <v>45936</v>
      </c>
      <c r="B51" s="244">
        <v>388</v>
      </c>
      <c r="C51" s="118" t="s">
        <v>47</v>
      </c>
      <c r="D51" s="22" t="s">
        <v>10</v>
      </c>
      <c r="E51" s="22" t="s">
        <v>36</v>
      </c>
      <c r="F51" s="22">
        <v>80</v>
      </c>
      <c r="G51" s="25">
        <v>26.07</v>
      </c>
      <c r="H51" s="21">
        <f>G51*F51</f>
        <v>2085.6</v>
      </c>
      <c r="I51" s="246" t="s">
        <v>35</v>
      </c>
      <c r="J51" s="53" t="s">
        <v>11</v>
      </c>
      <c r="K51" s="54" t="s">
        <v>12</v>
      </c>
    </row>
    <row r="52" spans="1:11" s="6" customFormat="1">
      <c r="A52" s="228"/>
      <c r="B52" s="225"/>
      <c r="C52" s="118" t="s">
        <v>46</v>
      </c>
      <c r="D52" s="22" t="s">
        <v>10</v>
      </c>
      <c r="E52" s="22" t="s">
        <v>36</v>
      </c>
      <c r="F52" s="22">
        <v>21</v>
      </c>
      <c r="G52" s="25">
        <v>27.84</v>
      </c>
      <c r="H52" s="21">
        <f>G52*F52</f>
        <v>584.64</v>
      </c>
      <c r="I52" s="231"/>
      <c r="J52" s="53" t="s">
        <v>11</v>
      </c>
      <c r="K52" s="54" t="s">
        <v>12</v>
      </c>
    </row>
    <row r="53" spans="1:11" s="6" customFormat="1" ht="20.65" customHeight="1">
      <c r="A53" s="102">
        <v>45936</v>
      </c>
      <c r="B53" s="100">
        <v>389</v>
      </c>
      <c r="C53" s="120" t="s">
        <v>138</v>
      </c>
      <c r="D53" s="22" t="s">
        <v>10</v>
      </c>
      <c r="E53" s="22" t="s">
        <v>139</v>
      </c>
      <c r="F53" s="119">
        <v>1</v>
      </c>
      <c r="G53" s="25">
        <v>1250</v>
      </c>
      <c r="H53" s="21">
        <f>G53</f>
        <v>1250</v>
      </c>
      <c r="I53" s="98" t="s">
        <v>54</v>
      </c>
      <c r="J53" s="53" t="s">
        <v>11</v>
      </c>
      <c r="K53" s="54" t="s">
        <v>12</v>
      </c>
    </row>
    <row r="54" spans="1:11" s="6" customFormat="1" ht="22.5">
      <c r="A54" s="102">
        <v>45936</v>
      </c>
      <c r="B54" s="100">
        <v>390</v>
      </c>
      <c r="C54" s="120" t="s">
        <v>138</v>
      </c>
      <c r="D54" s="22" t="s">
        <v>10</v>
      </c>
      <c r="E54" s="22" t="s">
        <v>139</v>
      </c>
      <c r="F54" s="22">
        <v>1</v>
      </c>
      <c r="G54" s="25">
        <v>1250</v>
      </c>
      <c r="H54" s="21">
        <f>G54</f>
        <v>1250</v>
      </c>
      <c r="I54" s="98" t="s">
        <v>141</v>
      </c>
      <c r="J54" s="53" t="s">
        <v>11</v>
      </c>
      <c r="K54" s="54" t="s">
        <v>12</v>
      </c>
    </row>
    <row r="55" spans="1:11" s="6" customFormat="1">
      <c r="A55" s="226">
        <v>45937</v>
      </c>
      <c r="B55" s="223">
        <v>391</v>
      </c>
      <c r="C55" s="118" t="s">
        <v>142</v>
      </c>
      <c r="D55" s="22" t="s">
        <v>10</v>
      </c>
      <c r="E55" s="22" t="s">
        <v>33</v>
      </c>
      <c r="F55" s="22">
        <v>30</v>
      </c>
      <c r="G55" s="25">
        <v>250</v>
      </c>
      <c r="H55" s="21">
        <f>G55*F55</f>
        <v>7500</v>
      </c>
      <c r="I55" s="229" t="s">
        <v>35</v>
      </c>
      <c r="J55" s="53" t="s">
        <v>11</v>
      </c>
      <c r="K55" s="54" t="s">
        <v>12</v>
      </c>
    </row>
    <row r="56" spans="1:11" s="6" customFormat="1">
      <c r="A56" s="227"/>
      <c r="B56" s="224"/>
      <c r="C56" s="118" t="s">
        <v>55</v>
      </c>
      <c r="D56" s="22" t="s">
        <v>10</v>
      </c>
      <c r="E56" s="22" t="s">
        <v>33</v>
      </c>
      <c r="F56" s="22">
        <v>62</v>
      </c>
      <c r="G56" s="25">
        <v>100</v>
      </c>
      <c r="H56" s="21">
        <f t="shared" ref="H56:H59" si="1">G56*F56</f>
        <v>6200</v>
      </c>
      <c r="I56" s="230"/>
      <c r="J56" s="53" t="s">
        <v>11</v>
      </c>
      <c r="K56" s="54" t="s">
        <v>12</v>
      </c>
    </row>
    <row r="57" spans="1:11" s="6" customFormat="1">
      <c r="A57" s="228"/>
      <c r="B57" s="225"/>
      <c r="C57" s="118" t="s">
        <v>143</v>
      </c>
      <c r="D57" s="22" t="s">
        <v>10</v>
      </c>
      <c r="E57" s="22" t="s">
        <v>33</v>
      </c>
      <c r="F57" s="22">
        <v>25</v>
      </c>
      <c r="G57" s="25">
        <v>40</v>
      </c>
      <c r="H57" s="21">
        <f t="shared" si="1"/>
        <v>1000</v>
      </c>
      <c r="I57" s="231"/>
      <c r="J57" s="53" t="s">
        <v>11</v>
      </c>
      <c r="K57" s="54" t="s">
        <v>12</v>
      </c>
    </row>
    <row r="58" spans="1:11" s="6" customFormat="1" ht="22.5">
      <c r="A58" s="102">
        <v>45937</v>
      </c>
      <c r="B58" s="100">
        <v>392</v>
      </c>
      <c r="C58" s="118" t="s">
        <v>144</v>
      </c>
      <c r="D58" s="22" t="s">
        <v>10</v>
      </c>
      <c r="E58" s="22" t="s">
        <v>33</v>
      </c>
      <c r="F58" s="22">
        <v>24</v>
      </c>
      <c r="G58" s="25">
        <v>7.96</v>
      </c>
      <c r="H58" s="21">
        <f t="shared" si="1"/>
        <v>191.04</v>
      </c>
      <c r="I58" s="98" t="s">
        <v>56</v>
      </c>
      <c r="J58" s="53" t="s">
        <v>11</v>
      </c>
      <c r="K58" s="54" t="s">
        <v>12</v>
      </c>
    </row>
    <row r="59" spans="1:11" s="6" customFormat="1" ht="22.5">
      <c r="A59" s="102">
        <v>45937</v>
      </c>
      <c r="B59" s="100">
        <v>393</v>
      </c>
      <c r="C59" s="118" t="s">
        <v>99</v>
      </c>
      <c r="D59" s="22" t="s">
        <v>10</v>
      </c>
      <c r="E59" s="22" t="s">
        <v>33</v>
      </c>
      <c r="F59" s="22">
        <v>4</v>
      </c>
      <c r="G59" s="25">
        <v>328.79</v>
      </c>
      <c r="H59" s="21">
        <f t="shared" si="1"/>
        <v>1315.16</v>
      </c>
      <c r="I59" s="98" t="s">
        <v>35</v>
      </c>
      <c r="J59" s="53" t="s">
        <v>11</v>
      </c>
      <c r="K59" s="54" t="s">
        <v>12</v>
      </c>
    </row>
    <row r="60" spans="1:11" s="6" customFormat="1" ht="22.5">
      <c r="A60" s="102">
        <v>45936</v>
      </c>
      <c r="B60" s="100">
        <v>394</v>
      </c>
      <c r="C60" s="120" t="s">
        <v>138</v>
      </c>
      <c r="D60" s="22" t="s">
        <v>10</v>
      </c>
      <c r="E60" s="22" t="s">
        <v>139</v>
      </c>
      <c r="F60" s="22">
        <v>1</v>
      </c>
      <c r="G60" s="25">
        <v>1250</v>
      </c>
      <c r="H60" s="21">
        <f>G60</f>
        <v>1250</v>
      </c>
      <c r="I60" s="98" t="s">
        <v>44</v>
      </c>
      <c r="J60" s="53" t="s">
        <v>11</v>
      </c>
      <c r="K60" s="54" t="s">
        <v>12</v>
      </c>
    </row>
    <row r="61" spans="1:11" s="6" customFormat="1" ht="33.75">
      <c r="A61" s="102">
        <v>45937</v>
      </c>
      <c r="B61" s="100">
        <v>395</v>
      </c>
      <c r="C61" s="120" t="s">
        <v>145</v>
      </c>
      <c r="D61" s="22" t="s">
        <v>10</v>
      </c>
      <c r="E61" s="22" t="s">
        <v>33</v>
      </c>
      <c r="F61" s="22">
        <v>100</v>
      </c>
      <c r="G61" s="25">
        <v>259</v>
      </c>
      <c r="H61" s="21">
        <f t="shared" ref="H61:H70" si="2">G61*F61</f>
        <v>25900</v>
      </c>
      <c r="I61" s="98" t="s">
        <v>146</v>
      </c>
      <c r="J61" s="53" t="s">
        <v>11</v>
      </c>
      <c r="K61" s="54" t="s">
        <v>12</v>
      </c>
    </row>
    <row r="62" spans="1:11" s="6" customFormat="1">
      <c r="A62" s="102">
        <v>45937</v>
      </c>
      <c r="B62" s="100">
        <v>396</v>
      </c>
      <c r="C62" s="118" t="s">
        <v>147</v>
      </c>
      <c r="D62" s="22" t="s">
        <v>10</v>
      </c>
      <c r="E62" s="22" t="s">
        <v>98</v>
      </c>
      <c r="F62" s="22">
        <v>5</v>
      </c>
      <c r="G62" s="25">
        <v>100</v>
      </c>
      <c r="H62" s="21">
        <f t="shared" si="2"/>
        <v>500</v>
      </c>
      <c r="I62" s="98" t="s">
        <v>148</v>
      </c>
      <c r="J62" s="53" t="s">
        <v>11</v>
      </c>
      <c r="K62" s="54" t="s">
        <v>12</v>
      </c>
    </row>
    <row r="63" spans="1:11" s="6" customFormat="1">
      <c r="A63" s="102">
        <v>45937</v>
      </c>
      <c r="B63" s="100">
        <v>397</v>
      </c>
      <c r="C63" s="118" t="s">
        <v>147</v>
      </c>
      <c r="D63" s="22" t="s">
        <v>10</v>
      </c>
      <c r="E63" s="22" t="s">
        <v>149</v>
      </c>
      <c r="F63" s="22">
        <v>1</v>
      </c>
      <c r="G63" s="25">
        <v>100</v>
      </c>
      <c r="H63" s="21">
        <f t="shared" si="2"/>
        <v>100</v>
      </c>
      <c r="I63" s="98" t="s">
        <v>148</v>
      </c>
      <c r="J63" s="53" t="s">
        <v>11</v>
      </c>
      <c r="K63" s="54" t="s">
        <v>12</v>
      </c>
    </row>
    <row r="64" spans="1:11" s="6" customFormat="1" ht="22.5">
      <c r="A64" s="102">
        <v>45937</v>
      </c>
      <c r="B64" s="100">
        <v>398</v>
      </c>
      <c r="C64" s="118" t="s">
        <v>147</v>
      </c>
      <c r="D64" s="22" t="s">
        <v>10</v>
      </c>
      <c r="E64" s="22" t="s">
        <v>98</v>
      </c>
      <c r="F64" s="22">
        <v>4</v>
      </c>
      <c r="G64" s="25">
        <v>100</v>
      </c>
      <c r="H64" s="21">
        <f t="shared" si="2"/>
        <v>400</v>
      </c>
      <c r="I64" s="98" t="s">
        <v>35</v>
      </c>
      <c r="J64" s="53" t="s">
        <v>11</v>
      </c>
      <c r="K64" s="54" t="s">
        <v>12</v>
      </c>
    </row>
    <row r="65" spans="1:11" s="6" customFormat="1">
      <c r="A65" s="102">
        <v>45937</v>
      </c>
      <c r="B65" s="100">
        <v>399</v>
      </c>
      <c r="C65" s="118" t="s">
        <v>34</v>
      </c>
      <c r="D65" s="22" t="s">
        <v>10</v>
      </c>
      <c r="E65" s="22" t="s">
        <v>33</v>
      </c>
      <c r="F65" s="22">
        <v>504</v>
      </c>
      <c r="G65" s="25">
        <v>4.38</v>
      </c>
      <c r="H65" s="21">
        <f t="shared" si="2"/>
        <v>2207.52</v>
      </c>
      <c r="I65" s="98" t="s">
        <v>44</v>
      </c>
      <c r="J65" s="53" t="s">
        <v>11</v>
      </c>
      <c r="K65" s="54" t="s">
        <v>12</v>
      </c>
    </row>
    <row r="66" spans="1:11" s="6" customFormat="1" ht="21.4" customHeight="1">
      <c r="A66" s="102">
        <v>45937</v>
      </c>
      <c r="B66" s="100">
        <v>400</v>
      </c>
      <c r="C66" s="120" t="s">
        <v>145</v>
      </c>
      <c r="D66" s="22" t="s">
        <v>10</v>
      </c>
      <c r="E66" s="22" t="s">
        <v>33</v>
      </c>
      <c r="F66" s="22">
        <v>34</v>
      </c>
      <c r="G66" s="25">
        <v>259</v>
      </c>
      <c r="H66" s="21">
        <f t="shared" si="2"/>
        <v>8806</v>
      </c>
      <c r="I66" s="98" t="s">
        <v>57</v>
      </c>
      <c r="J66" s="53" t="s">
        <v>11</v>
      </c>
      <c r="K66" s="54" t="s">
        <v>12</v>
      </c>
    </row>
    <row r="67" spans="1:11" s="6" customFormat="1" ht="22.5">
      <c r="A67" s="102">
        <v>45937</v>
      </c>
      <c r="B67" s="100">
        <v>401</v>
      </c>
      <c r="C67" s="120" t="s">
        <v>145</v>
      </c>
      <c r="D67" s="22" t="s">
        <v>10</v>
      </c>
      <c r="E67" s="22" t="s">
        <v>33</v>
      </c>
      <c r="F67" s="22">
        <v>100</v>
      </c>
      <c r="G67" s="25">
        <v>259</v>
      </c>
      <c r="H67" s="21">
        <f t="shared" si="2"/>
        <v>25900</v>
      </c>
      <c r="I67" s="98" t="s">
        <v>49</v>
      </c>
      <c r="J67" s="53" t="s">
        <v>11</v>
      </c>
      <c r="K67" s="54" t="s">
        <v>12</v>
      </c>
    </row>
    <row r="68" spans="1:11" s="6" customFormat="1" ht="22.5">
      <c r="A68" s="102">
        <v>45938</v>
      </c>
      <c r="B68" s="100">
        <v>402</v>
      </c>
      <c r="C68" s="118" t="s">
        <v>150</v>
      </c>
      <c r="D68" s="22" t="s">
        <v>10</v>
      </c>
      <c r="E68" s="22" t="s">
        <v>37</v>
      </c>
      <c r="F68" s="22">
        <v>10</v>
      </c>
      <c r="G68" s="25">
        <v>1000</v>
      </c>
      <c r="H68" s="21">
        <f t="shared" si="2"/>
        <v>10000</v>
      </c>
      <c r="I68" s="98" t="s">
        <v>151</v>
      </c>
      <c r="J68" s="53" t="s">
        <v>11</v>
      </c>
      <c r="K68" s="54" t="s">
        <v>12</v>
      </c>
    </row>
    <row r="69" spans="1:11" s="6" customFormat="1" ht="22.5">
      <c r="A69" s="102">
        <v>45938</v>
      </c>
      <c r="B69" s="100">
        <v>403</v>
      </c>
      <c r="C69" s="120" t="s">
        <v>145</v>
      </c>
      <c r="D69" s="22" t="s">
        <v>10</v>
      </c>
      <c r="E69" s="22" t="s">
        <v>33</v>
      </c>
      <c r="F69" s="22">
        <v>100</v>
      </c>
      <c r="G69" s="25">
        <v>259</v>
      </c>
      <c r="H69" s="21">
        <f t="shared" si="2"/>
        <v>25900</v>
      </c>
      <c r="I69" s="98" t="s">
        <v>152</v>
      </c>
      <c r="J69" s="53" t="s">
        <v>11</v>
      </c>
      <c r="K69" s="54" t="s">
        <v>12</v>
      </c>
    </row>
    <row r="70" spans="1:11" s="6" customFormat="1" ht="34.5" thickBot="1">
      <c r="A70" s="35">
        <v>45938</v>
      </c>
      <c r="B70" s="65">
        <v>404</v>
      </c>
      <c r="C70" s="125" t="s">
        <v>145</v>
      </c>
      <c r="D70" s="30" t="s">
        <v>10</v>
      </c>
      <c r="E70" s="30" t="s">
        <v>33</v>
      </c>
      <c r="F70" s="30">
        <v>100</v>
      </c>
      <c r="G70" s="31">
        <v>259</v>
      </c>
      <c r="H70" s="33">
        <f t="shared" si="2"/>
        <v>25900</v>
      </c>
      <c r="I70" s="36" t="s">
        <v>153</v>
      </c>
      <c r="J70" s="40" t="s">
        <v>11</v>
      </c>
      <c r="K70" s="32" t="s">
        <v>12</v>
      </c>
    </row>
    <row r="71" spans="1:11" ht="30" customHeight="1">
      <c r="A71" s="238" t="s">
        <v>13</v>
      </c>
      <c r="B71" s="239"/>
      <c r="C71" s="239"/>
      <c r="D71" s="239"/>
      <c r="E71" s="239"/>
      <c r="F71" s="239"/>
      <c r="G71" s="239"/>
      <c r="H71" s="239"/>
      <c r="I71" s="239"/>
      <c r="J71" s="239"/>
      <c r="K71" s="240"/>
    </row>
    <row r="72" spans="1:11" ht="30" customHeight="1">
      <c r="A72" s="241" t="s">
        <v>103</v>
      </c>
      <c r="B72" s="242"/>
      <c r="C72" s="242"/>
      <c r="D72" s="242"/>
      <c r="E72" s="242"/>
      <c r="F72" s="242"/>
      <c r="G72" s="242"/>
      <c r="H72" s="242"/>
      <c r="I72" s="242"/>
      <c r="J72" s="242"/>
      <c r="K72" s="243"/>
    </row>
    <row r="73" spans="1:11" ht="30" customHeight="1" thickBot="1">
      <c r="A73" s="235" t="s">
        <v>0</v>
      </c>
      <c r="B73" s="236"/>
      <c r="C73" s="236"/>
      <c r="D73" s="236"/>
      <c r="E73" s="236"/>
      <c r="F73" s="236"/>
      <c r="G73" s="236"/>
      <c r="H73" s="236"/>
      <c r="I73" s="236"/>
      <c r="J73" s="236"/>
      <c r="K73" s="237"/>
    </row>
    <row r="74" spans="1:11" ht="30" customHeight="1" thickBot="1">
      <c r="A74" s="20" t="s">
        <v>1</v>
      </c>
      <c r="B74" s="7" t="s">
        <v>2</v>
      </c>
      <c r="C74" s="7" t="s">
        <v>3</v>
      </c>
      <c r="D74" s="7" t="s">
        <v>23</v>
      </c>
      <c r="E74" s="7" t="s">
        <v>24</v>
      </c>
      <c r="F74" s="8" t="s">
        <v>4</v>
      </c>
      <c r="G74" s="7" t="s">
        <v>5</v>
      </c>
      <c r="H74" s="7" t="s">
        <v>6</v>
      </c>
      <c r="I74" s="7" t="s">
        <v>7</v>
      </c>
      <c r="J74" s="7" t="s">
        <v>8</v>
      </c>
      <c r="K74" s="7" t="s">
        <v>9</v>
      </c>
    </row>
    <row r="75" spans="1:11" s="6" customFormat="1" ht="22.5">
      <c r="A75" s="102">
        <v>45938</v>
      </c>
      <c r="B75" s="100">
        <v>405</v>
      </c>
      <c r="C75" s="120" t="s">
        <v>145</v>
      </c>
      <c r="D75" s="22" t="s">
        <v>10</v>
      </c>
      <c r="E75" s="22" t="s">
        <v>33</v>
      </c>
      <c r="F75" s="22">
        <v>250</v>
      </c>
      <c r="G75" s="25">
        <v>259</v>
      </c>
      <c r="H75" s="21">
        <f>G75*F75</f>
        <v>64750</v>
      </c>
      <c r="I75" s="98" t="s">
        <v>52</v>
      </c>
      <c r="J75" s="53" t="s">
        <v>11</v>
      </c>
      <c r="K75" s="54" t="s">
        <v>12</v>
      </c>
    </row>
    <row r="76" spans="1:11" s="6" customFormat="1" ht="22.5">
      <c r="A76" s="102">
        <v>45939</v>
      </c>
      <c r="B76" s="126">
        <v>406</v>
      </c>
      <c r="C76" s="120" t="s">
        <v>145</v>
      </c>
      <c r="D76" s="22" t="s">
        <v>10</v>
      </c>
      <c r="E76" s="22" t="s">
        <v>33</v>
      </c>
      <c r="F76" s="22">
        <v>100</v>
      </c>
      <c r="G76" s="25">
        <v>259</v>
      </c>
      <c r="H76" s="21">
        <f>G76*F76</f>
        <v>25900</v>
      </c>
      <c r="I76" s="98" t="s">
        <v>95</v>
      </c>
      <c r="J76" s="53" t="s">
        <v>11</v>
      </c>
      <c r="K76" s="54" t="s">
        <v>12</v>
      </c>
    </row>
    <row r="77" spans="1:11" s="6" customFormat="1" ht="33.75">
      <c r="A77" s="102">
        <v>45939</v>
      </c>
      <c r="B77" s="100">
        <v>407</v>
      </c>
      <c r="C77" s="120" t="s">
        <v>145</v>
      </c>
      <c r="D77" s="22" t="s">
        <v>10</v>
      </c>
      <c r="E77" s="22" t="s">
        <v>33</v>
      </c>
      <c r="F77" s="22">
        <v>50</v>
      </c>
      <c r="G77" s="25">
        <v>259</v>
      </c>
      <c r="H77" s="21">
        <f t="shared" ref="H77:H94" si="3">G77*F77</f>
        <v>12950</v>
      </c>
      <c r="I77" s="98" t="s">
        <v>154</v>
      </c>
      <c r="J77" s="53" t="s">
        <v>11</v>
      </c>
      <c r="K77" s="54" t="s">
        <v>12</v>
      </c>
    </row>
    <row r="78" spans="1:11" s="6" customFormat="1" ht="22.5">
      <c r="A78" s="102">
        <v>45938</v>
      </c>
      <c r="B78" s="100">
        <v>408</v>
      </c>
      <c r="C78" s="118" t="s">
        <v>99</v>
      </c>
      <c r="D78" s="22" t="s">
        <v>10</v>
      </c>
      <c r="E78" s="22" t="s">
        <v>33</v>
      </c>
      <c r="F78" s="22">
        <v>60</v>
      </c>
      <c r="G78" s="25">
        <v>328.79</v>
      </c>
      <c r="H78" s="21">
        <f t="shared" si="3"/>
        <v>19727.400000000001</v>
      </c>
      <c r="I78" s="98" t="s">
        <v>35</v>
      </c>
      <c r="J78" s="53" t="s">
        <v>11</v>
      </c>
      <c r="K78" s="54" t="s">
        <v>12</v>
      </c>
    </row>
    <row r="79" spans="1:11" s="6" customFormat="1">
      <c r="A79" s="102">
        <v>45938</v>
      </c>
      <c r="B79" s="100">
        <v>409</v>
      </c>
      <c r="C79" s="118" t="s">
        <v>155</v>
      </c>
      <c r="D79" s="22" t="s">
        <v>10</v>
      </c>
      <c r="E79" s="22" t="s">
        <v>106</v>
      </c>
      <c r="F79" s="22">
        <v>1</v>
      </c>
      <c r="G79" s="25">
        <v>486</v>
      </c>
      <c r="H79" s="21">
        <f t="shared" si="3"/>
        <v>486</v>
      </c>
      <c r="I79" s="98" t="s">
        <v>44</v>
      </c>
      <c r="J79" s="53" t="s">
        <v>11</v>
      </c>
      <c r="K79" s="54" t="s">
        <v>12</v>
      </c>
    </row>
    <row r="80" spans="1:11" s="6" customFormat="1">
      <c r="A80" s="102">
        <v>45938</v>
      </c>
      <c r="B80" s="100">
        <v>410</v>
      </c>
      <c r="C80" s="118" t="s">
        <v>156</v>
      </c>
      <c r="D80" s="22" t="s">
        <v>10</v>
      </c>
      <c r="E80" s="22" t="s">
        <v>33</v>
      </c>
      <c r="F80" s="22">
        <v>60</v>
      </c>
      <c r="G80" s="25">
        <v>23</v>
      </c>
      <c r="H80" s="21">
        <f t="shared" si="3"/>
        <v>1380</v>
      </c>
      <c r="I80" s="98" t="s">
        <v>44</v>
      </c>
      <c r="J80" s="53" t="s">
        <v>11</v>
      </c>
      <c r="K80" s="54" t="s">
        <v>12</v>
      </c>
    </row>
    <row r="81" spans="1:11" s="6" customFormat="1">
      <c r="A81" s="226">
        <v>45938</v>
      </c>
      <c r="B81" s="223">
        <v>411</v>
      </c>
      <c r="C81" s="118" t="s">
        <v>53</v>
      </c>
      <c r="D81" s="22" t="s">
        <v>10</v>
      </c>
      <c r="E81" s="22" t="s">
        <v>36</v>
      </c>
      <c r="F81" s="22">
        <v>133</v>
      </c>
      <c r="G81" s="25">
        <v>18.28</v>
      </c>
      <c r="H81" s="21">
        <f t="shared" si="3"/>
        <v>2431.2400000000002</v>
      </c>
      <c r="I81" s="229" t="s">
        <v>157</v>
      </c>
      <c r="J81" s="53" t="s">
        <v>11</v>
      </c>
      <c r="K81" s="54" t="s">
        <v>12</v>
      </c>
    </row>
    <row r="82" spans="1:11" s="6" customFormat="1">
      <c r="A82" s="227"/>
      <c r="B82" s="224"/>
      <c r="C82" s="118" t="s">
        <v>46</v>
      </c>
      <c r="D82" s="22" t="s">
        <v>10</v>
      </c>
      <c r="E82" s="22" t="s">
        <v>36</v>
      </c>
      <c r="F82" s="22">
        <v>48</v>
      </c>
      <c r="G82" s="25">
        <v>27.61</v>
      </c>
      <c r="H82" s="21">
        <f t="shared" si="3"/>
        <v>1325.28</v>
      </c>
      <c r="I82" s="230"/>
      <c r="J82" s="53" t="s">
        <v>11</v>
      </c>
      <c r="K82" s="54" t="s">
        <v>12</v>
      </c>
    </row>
    <row r="83" spans="1:11" s="6" customFormat="1">
      <c r="A83" s="227"/>
      <c r="B83" s="224"/>
      <c r="C83" s="118" t="s">
        <v>47</v>
      </c>
      <c r="D83" s="22" t="s">
        <v>10</v>
      </c>
      <c r="E83" s="22" t="s">
        <v>36</v>
      </c>
      <c r="F83" s="22">
        <v>27</v>
      </c>
      <c r="G83" s="25">
        <v>23.01</v>
      </c>
      <c r="H83" s="21">
        <f t="shared" si="3"/>
        <v>621.2700000000001</v>
      </c>
      <c r="I83" s="230"/>
      <c r="J83" s="53" t="s">
        <v>11</v>
      </c>
      <c r="K83" s="54" t="s">
        <v>12</v>
      </c>
    </row>
    <row r="84" spans="1:11" s="6" customFormat="1">
      <c r="A84" s="228"/>
      <c r="B84" s="225"/>
      <c r="C84" s="118" t="s">
        <v>48</v>
      </c>
      <c r="D84" s="22" t="s">
        <v>10</v>
      </c>
      <c r="E84" s="22" t="s">
        <v>36</v>
      </c>
      <c r="F84" s="22">
        <v>40</v>
      </c>
      <c r="G84" s="25">
        <v>32.25</v>
      </c>
      <c r="H84" s="21">
        <f t="shared" si="3"/>
        <v>1290</v>
      </c>
      <c r="I84" s="231"/>
      <c r="J84" s="53" t="s">
        <v>11</v>
      </c>
      <c r="K84" s="54" t="s">
        <v>12</v>
      </c>
    </row>
    <row r="85" spans="1:11" s="6" customFormat="1">
      <c r="A85" s="226">
        <v>45938</v>
      </c>
      <c r="B85" s="223">
        <v>412</v>
      </c>
      <c r="C85" s="118" t="s">
        <v>53</v>
      </c>
      <c r="D85" s="22" t="s">
        <v>10</v>
      </c>
      <c r="E85" s="22" t="s">
        <v>36</v>
      </c>
      <c r="F85" s="22">
        <v>20</v>
      </c>
      <c r="G85" s="25">
        <v>18.28</v>
      </c>
      <c r="H85" s="21">
        <f t="shared" si="3"/>
        <v>365.6</v>
      </c>
      <c r="I85" s="229" t="s">
        <v>14</v>
      </c>
      <c r="J85" s="53" t="s">
        <v>11</v>
      </c>
      <c r="K85" s="54" t="s">
        <v>12</v>
      </c>
    </row>
    <row r="86" spans="1:11" s="6" customFormat="1">
      <c r="A86" s="227"/>
      <c r="B86" s="224"/>
      <c r="C86" s="118" t="s">
        <v>46</v>
      </c>
      <c r="D86" s="22" t="s">
        <v>10</v>
      </c>
      <c r="E86" s="22" t="s">
        <v>36</v>
      </c>
      <c r="F86" s="22">
        <v>50</v>
      </c>
      <c r="G86" s="25">
        <v>27.61</v>
      </c>
      <c r="H86" s="21">
        <f t="shared" si="3"/>
        <v>1380.5</v>
      </c>
      <c r="I86" s="230"/>
      <c r="J86" s="53" t="s">
        <v>11</v>
      </c>
      <c r="K86" s="54" t="s">
        <v>12</v>
      </c>
    </row>
    <row r="87" spans="1:11" s="6" customFormat="1">
      <c r="A87" s="227"/>
      <c r="B87" s="224"/>
      <c r="C87" s="118" t="s">
        <v>47</v>
      </c>
      <c r="D87" s="22" t="s">
        <v>10</v>
      </c>
      <c r="E87" s="22" t="s">
        <v>36</v>
      </c>
      <c r="F87" s="22">
        <v>30</v>
      </c>
      <c r="G87" s="25">
        <v>23.01</v>
      </c>
      <c r="H87" s="21">
        <f t="shared" si="3"/>
        <v>690.30000000000007</v>
      </c>
      <c r="I87" s="230"/>
      <c r="J87" s="53" t="s">
        <v>11</v>
      </c>
      <c r="K87" s="54" t="s">
        <v>12</v>
      </c>
    </row>
    <row r="88" spans="1:11" s="6" customFormat="1">
      <c r="A88" s="228"/>
      <c r="B88" s="225"/>
      <c r="C88" s="118" t="s">
        <v>48</v>
      </c>
      <c r="D88" s="22" t="s">
        <v>10</v>
      </c>
      <c r="E88" s="22" t="s">
        <v>36</v>
      </c>
      <c r="F88" s="22">
        <v>20</v>
      </c>
      <c r="G88" s="25">
        <v>32.25</v>
      </c>
      <c r="H88" s="21">
        <f t="shared" si="3"/>
        <v>645</v>
      </c>
      <c r="I88" s="231"/>
      <c r="J88" s="53" t="s">
        <v>11</v>
      </c>
      <c r="K88" s="54" t="s">
        <v>12</v>
      </c>
    </row>
    <row r="89" spans="1:11" s="6" customFormat="1" ht="20.65" customHeight="1">
      <c r="A89" s="102">
        <v>45938</v>
      </c>
      <c r="B89" s="100">
        <v>413</v>
      </c>
      <c r="C89" s="120" t="s">
        <v>158</v>
      </c>
      <c r="D89" s="22" t="s">
        <v>10</v>
      </c>
      <c r="E89" s="22" t="s">
        <v>36</v>
      </c>
      <c r="F89" s="22">
        <v>25</v>
      </c>
      <c r="G89" s="25">
        <v>27.61</v>
      </c>
      <c r="H89" s="21">
        <f t="shared" si="3"/>
        <v>690.25</v>
      </c>
      <c r="I89" s="98" t="s">
        <v>49</v>
      </c>
      <c r="J89" s="53" t="s">
        <v>11</v>
      </c>
      <c r="K89" s="54" t="s">
        <v>12</v>
      </c>
    </row>
    <row r="90" spans="1:11" s="6" customFormat="1" ht="20.65" customHeight="1">
      <c r="A90" s="102">
        <v>45938</v>
      </c>
      <c r="B90" s="100">
        <v>414</v>
      </c>
      <c r="C90" s="120" t="s">
        <v>159</v>
      </c>
      <c r="D90" s="22" t="s">
        <v>10</v>
      </c>
      <c r="E90" s="22" t="s">
        <v>36</v>
      </c>
      <c r="F90" s="22">
        <v>40</v>
      </c>
      <c r="G90" s="25">
        <v>18.28</v>
      </c>
      <c r="H90" s="21">
        <f t="shared" si="3"/>
        <v>731.2</v>
      </c>
      <c r="I90" s="98" t="s">
        <v>97</v>
      </c>
      <c r="J90" s="53" t="s">
        <v>11</v>
      </c>
      <c r="K90" s="54" t="s">
        <v>12</v>
      </c>
    </row>
    <row r="91" spans="1:11" s="6" customFormat="1" ht="20.65" customHeight="1">
      <c r="A91" s="226">
        <v>45938</v>
      </c>
      <c r="B91" s="223">
        <v>415</v>
      </c>
      <c r="C91" s="120" t="s">
        <v>53</v>
      </c>
      <c r="D91" s="22" t="s">
        <v>10</v>
      </c>
      <c r="E91" s="22" t="s">
        <v>36</v>
      </c>
      <c r="F91" s="22">
        <v>93</v>
      </c>
      <c r="G91" s="25">
        <v>18.28</v>
      </c>
      <c r="H91" s="21">
        <f t="shared" si="3"/>
        <v>1700.0400000000002</v>
      </c>
      <c r="I91" s="229" t="s">
        <v>160</v>
      </c>
      <c r="J91" s="53" t="s">
        <v>11</v>
      </c>
      <c r="K91" s="54" t="s">
        <v>12</v>
      </c>
    </row>
    <row r="92" spans="1:11" s="6" customFormat="1" ht="20.65" customHeight="1">
      <c r="A92" s="227"/>
      <c r="B92" s="224"/>
      <c r="C92" s="120" t="s">
        <v>48</v>
      </c>
      <c r="D92" s="22" t="s">
        <v>10</v>
      </c>
      <c r="E92" s="22" t="s">
        <v>36</v>
      </c>
      <c r="F92" s="22">
        <v>40</v>
      </c>
      <c r="G92" s="25">
        <v>32.25</v>
      </c>
      <c r="H92" s="21">
        <f t="shared" si="3"/>
        <v>1290</v>
      </c>
      <c r="I92" s="230"/>
      <c r="J92" s="53" t="s">
        <v>11</v>
      </c>
      <c r="K92" s="54" t="s">
        <v>12</v>
      </c>
    </row>
    <row r="93" spans="1:11" s="6" customFormat="1" ht="20.65" customHeight="1">
      <c r="A93" s="227"/>
      <c r="B93" s="224"/>
      <c r="C93" s="120" t="s">
        <v>47</v>
      </c>
      <c r="D93" s="22" t="s">
        <v>10</v>
      </c>
      <c r="E93" s="22" t="s">
        <v>36</v>
      </c>
      <c r="F93" s="22">
        <v>114</v>
      </c>
      <c r="G93" s="25">
        <v>23.01</v>
      </c>
      <c r="H93" s="21">
        <f t="shared" si="3"/>
        <v>2623.1400000000003</v>
      </c>
      <c r="I93" s="230"/>
      <c r="J93" s="53" t="s">
        <v>11</v>
      </c>
      <c r="K93" s="54" t="s">
        <v>12</v>
      </c>
    </row>
    <row r="94" spans="1:11" s="6" customFormat="1" ht="20.65" customHeight="1" thickBot="1">
      <c r="A94" s="233"/>
      <c r="B94" s="232"/>
      <c r="C94" s="125" t="s">
        <v>58</v>
      </c>
      <c r="D94" s="30" t="s">
        <v>10</v>
      </c>
      <c r="E94" s="30" t="s">
        <v>106</v>
      </c>
      <c r="F94" s="30">
        <v>7</v>
      </c>
      <c r="G94" s="31">
        <v>171.76</v>
      </c>
      <c r="H94" s="33">
        <f t="shared" si="3"/>
        <v>1202.32</v>
      </c>
      <c r="I94" s="234"/>
      <c r="J94" s="40" t="s">
        <v>11</v>
      </c>
      <c r="K94" s="32" t="s">
        <v>12</v>
      </c>
    </row>
    <row r="95" spans="1:11" ht="30" customHeight="1">
      <c r="A95" s="238" t="str">
        <f>A1</f>
        <v xml:space="preserve">SISTEMA PARA EL DESARROLLO INTEGRAL DE LA FAMILIA    </v>
      </c>
      <c r="B95" s="239"/>
      <c r="C95" s="239"/>
      <c r="D95" s="239"/>
      <c r="E95" s="239"/>
      <c r="F95" s="239"/>
      <c r="G95" s="239"/>
      <c r="H95" s="239"/>
      <c r="I95" s="239"/>
      <c r="J95" s="239"/>
      <c r="K95" s="240"/>
    </row>
    <row r="96" spans="1:11" ht="23.65" customHeight="1">
      <c r="A96" s="241" t="str">
        <f>A2</f>
        <v>CONCENTRADO DE DONATIVOS SALIDAS OCTUBRE 2025</v>
      </c>
      <c r="B96" s="242"/>
      <c r="C96" s="242"/>
      <c r="D96" s="242"/>
      <c r="E96" s="242"/>
      <c r="F96" s="242"/>
      <c r="G96" s="242"/>
      <c r="H96" s="242"/>
      <c r="I96" s="242"/>
      <c r="J96" s="242"/>
      <c r="K96" s="243"/>
    </row>
    <row r="97" spans="1:11" ht="19.5" thickBot="1">
      <c r="A97" s="235" t="s">
        <v>0</v>
      </c>
      <c r="B97" s="236"/>
      <c r="C97" s="236"/>
      <c r="D97" s="236"/>
      <c r="E97" s="236"/>
      <c r="F97" s="236"/>
      <c r="G97" s="236"/>
      <c r="H97" s="236"/>
      <c r="I97" s="236"/>
      <c r="J97" s="236"/>
      <c r="K97" s="237"/>
    </row>
    <row r="98" spans="1:11" ht="33.950000000000003" customHeight="1" thickBot="1">
      <c r="A98" s="20" t="s">
        <v>1</v>
      </c>
      <c r="B98" s="7" t="s">
        <v>2</v>
      </c>
      <c r="C98" s="7" t="s">
        <v>3</v>
      </c>
      <c r="D98" s="7" t="s">
        <v>23</v>
      </c>
      <c r="E98" s="7" t="s">
        <v>24</v>
      </c>
      <c r="F98" s="8" t="s">
        <v>4</v>
      </c>
      <c r="G98" s="7" t="s">
        <v>5</v>
      </c>
      <c r="H98" s="7" t="s">
        <v>6</v>
      </c>
      <c r="I98" s="7" t="s">
        <v>7</v>
      </c>
      <c r="J98" s="7" t="s">
        <v>8</v>
      </c>
      <c r="K98" s="7" t="s">
        <v>9</v>
      </c>
    </row>
    <row r="99" spans="1:11" ht="22.5">
      <c r="A99" s="93">
        <v>45939</v>
      </c>
      <c r="B99" s="90">
        <v>416</v>
      </c>
      <c r="C99" s="45" t="s">
        <v>58</v>
      </c>
      <c r="D99" s="22" t="s">
        <v>10</v>
      </c>
      <c r="E99" s="22" t="s">
        <v>37</v>
      </c>
      <c r="F99" s="22">
        <v>20</v>
      </c>
      <c r="G99" s="25">
        <v>224.87</v>
      </c>
      <c r="H99" s="21">
        <f>G99*F99</f>
        <v>4497.3999999999996</v>
      </c>
      <c r="I99" s="94" t="s">
        <v>97</v>
      </c>
      <c r="J99" s="53" t="s">
        <v>11</v>
      </c>
      <c r="K99" s="54" t="s">
        <v>12</v>
      </c>
    </row>
    <row r="100" spans="1:11">
      <c r="A100" s="226">
        <v>45939</v>
      </c>
      <c r="B100" s="223">
        <v>417</v>
      </c>
      <c r="C100" s="45" t="s">
        <v>34</v>
      </c>
      <c r="D100" s="22" t="s">
        <v>10</v>
      </c>
      <c r="E100" s="22" t="s">
        <v>33</v>
      </c>
      <c r="F100" s="22">
        <v>168</v>
      </c>
      <c r="G100" s="25">
        <v>4.38</v>
      </c>
      <c r="H100" s="21">
        <f t="shared" ref="H100:H121" si="4">G100*F100</f>
        <v>735.84</v>
      </c>
      <c r="I100" s="229" t="s">
        <v>96</v>
      </c>
      <c r="J100" s="53" t="s">
        <v>11</v>
      </c>
      <c r="K100" s="54" t="s">
        <v>12</v>
      </c>
    </row>
    <row r="101" spans="1:11">
      <c r="A101" s="228"/>
      <c r="B101" s="225"/>
      <c r="C101" s="45" t="s">
        <v>161</v>
      </c>
      <c r="D101" s="22" t="s">
        <v>10</v>
      </c>
      <c r="E101" s="22" t="s">
        <v>33</v>
      </c>
      <c r="F101" s="22">
        <v>72</v>
      </c>
      <c r="G101" s="25">
        <v>8.75</v>
      </c>
      <c r="H101" s="21">
        <f t="shared" si="4"/>
        <v>630</v>
      </c>
      <c r="I101" s="231"/>
      <c r="J101" s="53" t="s">
        <v>11</v>
      </c>
      <c r="K101" s="54" t="s">
        <v>12</v>
      </c>
    </row>
    <row r="102" spans="1:11" ht="22.5">
      <c r="A102" s="102">
        <v>45940</v>
      </c>
      <c r="B102" s="100">
        <v>418</v>
      </c>
      <c r="C102" s="128" t="s">
        <v>162</v>
      </c>
      <c r="D102" s="22" t="s">
        <v>10</v>
      </c>
      <c r="E102" s="22" t="s">
        <v>51</v>
      </c>
      <c r="F102" s="22">
        <v>1</v>
      </c>
      <c r="G102" s="25">
        <v>500</v>
      </c>
      <c r="H102" s="21">
        <f t="shared" si="4"/>
        <v>500</v>
      </c>
      <c r="I102" s="98" t="s">
        <v>35</v>
      </c>
      <c r="J102" s="53" t="s">
        <v>11</v>
      </c>
      <c r="K102" s="54" t="s">
        <v>12</v>
      </c>
    </row>
    <row r="103" spans="1:11" ht="22.5">
      <c r="A103" s="63">
        <v>45946</v>
      </c>
      <c r="B103" s="62">
        <v>419</v>
      </c>
      <c r="C103" s="129" t="s">
        <v>99</v>
      </c>
      <c r="D103" s="22" t="s">
        <v>10</v>
      </c>
      <c r="E103" s="22" t="s">
        <v>33</v>
      </c>
      <c r="F103" s="22">
        <v>3</v>
      </c>
      <c r="G103" s="25">
        <v>328.79</v>
      </c>
      <c r="H103" s="21">
        <f t="shared" si="4"/>
        <v>986.37000000000012</v>
      </c>
      <c r="I103" s="64" t="s">
        <v>45</v>
      </c>
      <c r="J103" s="53" t="s">
        <v>11</v>
      </c>
      <c r="K103" s="54" t="s">
        <v>12</v>
      </c>
    </row>
    <row r="104" spans="1:11">
      <c r="A104" s="226"/>
      <c r="B104" s="223">
        <v>420</v>
      </c>
      <c r="C104" s="45" t="s">
        <v>163</v>
      </c>
      <c r="D104" s="22" t="s">
        <v>10</v>
      </c>
      <c r="E104" s="22" t="s">
        <v>129</v>
      </c>
      <c r="F104" s="22">
        <v>1</v>
      </c>
      <c r="G104" s="25">
        <v>400</v>
      </c>
      <c r="H104" s="21">
        <f t="shared" si="4"/>
        <v>400</v>
      </c>
      <c r="I104" s="229" t="s">
        <v>169</v>
      </c>
      <c r="J104" s="53" t="s">
        <v>11</v>
      </c>
      <c r="K104" s="54" t="s">
        <v>12</v>
      </c>
    </row>
    <row r="105" spans="1:11" ht="14.65" customHeight="1">
      <c r="A105" s="227"/>
      <c r="B105" s="224"/>
      <c r="C105" s="41" t="s">
        <v>164</v>
      </c>
      <c r="D105" s="9" t="s">
        <v>10</v>
      </c>
      <c r="E105" s="51" t="s">
        <v>33</v>
      </c>
      <c r="F105" s="9">
        <v>3</v>
      </c>
      <c r="G105" s="23">
        <v>150</v>
      </c>
      <c r="H105" s="10">
        <f t="shared" si="4"/>
        <v>450</v>
      </c>
      <c r="I105" s="230"/>
      <c r="J105" s="26" t="s">
        <v>11</v>
      </c>
      <c r="K105" s="29" t="s">
        <v>12</v>
      </c>
    </row>
    <row r="106" spans="1:11">
      <c r="A106" s="227"/>
      <c r="B106" s="224"/>
      <c r="C106" s="41" t="s">
        <v>102</v>
      </c>
      <c r="D106" s="9" t="s">
        <v>10</v>
      </c>
      <c r="E106" s="51" t="s">
        <v>33</v>
      </c>
      <c r="F106" s="9">
        <v>8</v>
      </c>
      <c r="G106" s="23">
        <v>42</v>
      </c>
      <c r="H106" s="10">
        <f t="shared" si="4"/>
        <v>336</v>
      </c>
      <c r="I106" s="230"/>
      <c r="J106" s="26" t="s">
        <v>11</v>
      </c>
      <c r="K106" s="29" t="s">
        <v>12</v>
      </c>
    </row>
    <row r="107" spans="1:11">
      <c r="A107" s="227"/>
      <c r="B107" s="224"/>
      <c r="C107" s="41" t="s">
        <v>165</v>
      </c>
      <c r="D107" s="9" t="s">
        <v>10</v>
      </c>
      <c r="E107" s="51" t="s">
        <v>33</v>
      </c>
      <c r="F107" s="9">
        <v>6</v>
      </c>
      <c r="G107" s="23">
        <v>25</v>
      </c>
      <c r="H107" s="10">
        <f t="shared" si="4"/>
        <v>150</v>
      </c>
      <c r="I107" s="230"/>
      <c r="J107" s="26" t="s">
        <v>11</v>
      </c>
      <c r="K107" s="29" t="s">
        <v>12</v>
      </c>
    </row>
    <row r="108" spans="1:11">
      <c r="A108" s="227"/>
      <c r="B108" s="224"/>
      <c r="C108" s="41" t="s">
        <v>134</v>
      </c>
      <c r="D108" s="9" t="s">
        <v>10</v>
      </c>
      <c r="E108" s="51" t="s">
        <v>33</v>
      </c>
      <c r="F108" s="9">
        <v>8</v>
      </c>
      <c r="G108" s="23">
        <v>30</v>
      </c>
      <c r="H108" s="10">
        <f t="shared" si="4"/>
        <v>240</v>
      </c>
      <c r="I108" s="230"/>
      <c r="J108" s="26" t="s">
        <v>11</v>
      </c>
      <c r="K108" s="29" t="s">
        <v>12</v>
      </c>
    </row>
    <row r="109" spans="1:11" ht="14.65" customHeight="1">
      <c r="A109" s="227"/>
      <c r="B109" s="224"/>
      <c r="C109" s="41" t="s">
        <v>166</v>
      </c>
      <c r="D109" s="9" t="s">
        <v>10</v>
      </c>
      <c r="E109" s="51" t="s">
        <v>33</v>
      </c>
      <c r="F109" s="9">
        <v>8</v>
      </c>
      <c r="G109" s="23">
        <v>16.670000000000002</v>
      </c>
      <c r="H109" s="10">
        <f t="shared" si="4"/>
        <v>133.36000000000001</v>
      </c>
      <c r="I109" s="230"/>
      <c r="J109" s="26" t="s">
        <v>11</v>
      </c>
      <c r="K109" s="29" t="s">
        <v>12</v>
      </c>
    </row>
    <row r="110" spans="1:11">
      <c r="A110" s="227"/>
      <c r="B110" s="224"/>
      <c r="C110" s="41" t="s">
        <v>167</v>
      </c>
      <c r="D110" s="9" t="s">
        <v>10</v>
      </c>
      <c r="E110" s="51" t="s">
        <v>33</v>
      </c>
      <c r="F110" s="9">
        <v>8</v>
      </c>
      <c r="G110" s="23">
        <v>10</v>
      </c>
      <c r="H110" s="10">
        <f t="shared" si="4"/>
        <v>80</v>
      </c>
      <c r="I110" s="230"/>
      <c r="J110" s="26" t="s">
        <v>11</v>
      </c>
      <c r="K110" s="29" t="s">
        <v>12</v>
      </c>
    </row>
    <row r="111" spans="1:11">
      <c r="A111" s="228"/>
      <c r="B111" s="225"/>
      <c r="C111" s="41" t="s">
        <v>168</v>
      </c>
      <c r="D111" s="9" t="s">
        <v>10</v>
      </c>
      <c r="E111" s="51" t="s">
        <v>33</v>
      </c>
      <c r="F111" s="9">
        <v>8</v>
      </c>
      <c r="G111" s="23">
        <v>10</v>
      </c>
      <c r="H111" s="10">
        <f t="shared" si="4"/>
        <v>80</v>
      </c>
      <c r="I111" s="231"/>
      <c r="J111" s="26" t="s">
        <v>11</v>
      </c>
      <c r="K111" s="29" t="s">
        <v>12</v>
      </c>
    </row>
    <row r="112" spans="1:11" ht="33.75">
      <c r="A112" s="102">
        <v>45952</v>
      </c>
      <c r="B112" s="100">
        <v>421</v>
      </c>
      <c r="C112" s="41" t="s">
        <v>140</v>
      </c>
      <c r="D112" s="9" t="s">
        <v>10</v>
      </c>
      <c r="E112" s="51" t="s">
        <v>128</v>
      </c>
      <c r="F112" s="9">
        <v>79</v>
      </c>
      <c r="G112" s="23">
        <v>198.03</v>
      </c>
      <c r="H112" s="10">
        <f t="shared" si="4"/>
        <v>15644.37</v>
      </c>
      <c r="I112" s="98" t="s">
        <v>170</v>
      </c>
      <c r="J112" s="26" t="s">
        <v>11</v>
      </c>
      <c r="K112" s="29" t="s">
        <v>12</v>
      </c>
    </row>
    <row r="113" spans="1:11">
      <c r="A113" s="63">
        <v>45951</v>
      </c>
      <c r="B113" s="62">
        <v>422</v>
      </c>
      <c r="C113" s="41" t="s">
        <v>171</v>
      </c>
      <c r="D113" s="9" t="s">
        <v>10</v>
      </c>
      <c r="E113" s="44" t="s">
        <v>106</v>
      </c>
      <c r="F113" s="9">
        <v>2</v>
      </c>
      <c r="G113" s="23">
        <v>100</v>
      </c>
      <c r="H113" s="10">
        <f t="shared" si="4"/>
        <v>200</v>
      </c>
      <c r="I113" s="64" t="s">
        <v>148</v>
      </c>
      <c r="J113" s="26" t="s">
        <v>11</v>
      </c>
      <c r="K113" s="29" t="s">
        <v>12</v>
      </c>
    </row>
    <row r="114" spans="1:11">
      <c r="A114" s="226">
        <v>45952</v>
      </c>
      <c r="B114" s="223">
        <v>423</v>
      </c>
      <c r="C114" s="41" t="s">
        <v>172</v>
      </c>
      <c r="D114" s="9" t="s">
        <v>10</v>
      </c>
      <c r="E114" s="44" t="s">
        <v>33</v>
      </c>
      <c r="F114" s="9">
        <v>33</v>
      </c>
      <c r="G114" s="23">
        <v>100</v>
      </c>
      <c r="H114" s="10">
        <f t="shared" si="4"/>
        <v>3300</v>
      </c>
      <c r="I114" s="229" t="s">
        <v>101</v>
      </c>
      <c r="J114" s="26" t="s">
        <v>11</v>
      </c>
      <c r="K114" s="29" t="s">
        <v>12</v>
      </c>
    </row>
    <row r="115" spans="1:11">
      <c r="A115" s="227"/>
      <c r="B115" s="224"/>
      <c r="C115" s="41" t="s">
        <v>53</v>
      </c>
      <c r="D115" s="9" t="s">
        <v>10</v>
      </c>
      <c r="E115" s="51" t="s">
        <v>36</v>
      </c>
      <c r="F115" s="9">
        <v>9</v>
      </c>
      <c r="G115" s="23">
        <v>18.28</v>
      </c>
      <c r="H115" s="10">
        <f t="shared" si="4"/>
        <v>164.52</v>
      </c>
      <c r="I115" s="230"/>
      <c r="J115" s="26" t="s">
        <v>11</v>
      </c>
      <c r="K115" s="29" t="s">
        <v>12</v>
      </c>
    </row>
    <row r="116" spans="1:11" ht="14.65" customHeight="1">
      <c r="A116" s="228"/>
      <c r="B116" s="225"/>
      <c r="C116" s="41" t="s">
        <v>46</v>
      </c>
      <c r="D116" s="9" t="s">
        <v>10</v>
      </c>
      <c r="E116" s="44" t="s">
        <v>36</v>
      </c>
      <c r="F116" s="9">
        <v>2</v>
      </c>
      <c r="G116" s="23">
        <v>27.61</v>
      </c>
      <c r="H116" s="10">
        <f t="shared" si="4"/>
        <v>55.22</v>
      </c>
      <c r="I116" s="231"/>
      <c r="J116" s="26" t="s">
        <v>11</v>
      </c>
      <c r="K116" s="29" t="s">
        <v>12</v>
      </c>
    </row>
    <row r="117" spans="1:11">
      <c r="A117" s="226">
        <v>45952</v>
      </c>
      <c r="B117" s="223">
        <v>424</v>
      </c>
      <c r="C117" s="41" t="s">
        <v>99</v>
      </c>
      <c r="D117" s="9" t="s">
        <v>10</v>
      </c>
      <c r="E117" s="51" t="s">
        <v>33</v>
      </c>
      <c r="F117" s="9">
        <v>150</v>
      </c>
      <c r="G117" s="23">
        <v>328.79</v>
      </c>
      <c r="H117" s="10">
        <f t="shared" si="4"/>
        <v>49318.5</v>
      </c>
      <c r="I117" s="229" t="s">
        <v>56</v>
      </c>
      <c r="J117" s="26" t="s">
        <v>11</v>
      </c>
      <c r="K117" s="29" t="s">
        <v>12</v>
      </c>
    </row>
    <row r="118" spans="1:11">
      <c r="A118" s="228"/>
      <c r="B118" s="225"/>
      <c r="C118" s="41" t="s">
        <v>100</v>
      </c>
      <c r="D118" s="9" t="s">
        <v>10</v>
      </c>
      <c r="E118" s="51" t="s">
        <v>33</v>
      </c>
      <c r="F118" s="9">
        <v>90</v>
      </c>
      <c r="G118" s="23">
        <v>15</v>
      </c>
      <c r="H118" s="10">
        <f t="shared" si="4"/>
        <v>1350</v>
      </c>
      <c r="I118" s="231"/>
      <c r="J118" s="26" t="s">
        <v>11</v>
      </c>
      <c r="K118" s="29" t="s">
        <v>12</v>
      </c>
    </row>
    <row r="119" spans="1:11" ht="22.5">
      <c r="A119" s="63">
        <v>45952</v>
      </c>
      <c r="B119" s="62">
        <v>425</v>
      </c>
      <c r="C119" s="43" t="s">
        <v>173</v>
      </c>
      <c r="D119" s="9" t="s">
        <v>10</v>
      </c>
      <c r="E119" s="51" t="s">
        <v>33</v>
      </c>
      <c r="F119" s="9">
        <v>90</v>
      </c>
      <c r="G119" s="23">
        <v>50</v>
      </c>
      <c r="H119" s="10">
        <f t="shared" si="4"/>
        <v>4500</v>
      </c>
      <c r="I119" s="64" t="s">
        <v>174</v>
      </c>
      <c r="J119" s="26" t="s">
        <v>11</v>
      </c>
      <c r="K119" s="29" t="s">
        <v>12</v>
      </c>
    </row>
    <row r="120" spans="1:11" ht="22.5">
      <c r="A120" s="63">
        <v>45953</v>
      </c>
      <c r="B120" s="62">
        <v>426</v>
      </c>
      <c r="C120" s="43" t="s">
        <v>173</v>
      </c>
      <c r="D120" s="9" t="s">
        <v>10</v>
      </c>
      <c r="E120" s="51" t="s">
        <v>33</v>
      </c>
      <c r="F120" s="9">
        <v>60</v>
      </c>
      <c r="G120" s="23">
        <v>50</v>
      </c>
      <c r="H120" s="10">
        <f t="shared" si="4"/>
        <v>3000</v>
      </c>
      <c r="I120" s="64" t="s">
        <v>49</v>
      </c>
      <c r="J120" s="26" t="s">
        <v>11</v>
      </c>
      <c r="K120" s="29" t="s">
        <v>12</v>
      </c>
    </row>
    <row r="121" spans="1:11" ht="23.25" thickBot="1">
      <c r="A121" s="103">
        <v>45953</v>
      </c>
      <c r="B121" s="104">
        <v>427</v>
      </c>
      <c r="C121" s="130" t="s">
        <v>175</v>
      </c>
      <c r="D121" s="122" t="s">
        <v>10</v>
      </c>
      <c r="E121" s="131" t="s">
        <v>106</v>
      </c>
      <c r="F121" s="122">
        <v>1</v>
      </c>
      <c r="G121" s="123">
        <v>1000</v>
      </c>
      <c r="H121" s="124">
        <f t="shared" si="4"/>
        <v>1000</v>
      </c>
      <c r="I121" s="105" t="s">
        <v>96</v>
      </c>
      <c r="J121" s="132" t="s">
        <v>11</v>
      </c>
      <c r="K121" s="133" t="s">
        <v>12</v>
      </c>
    </row>
    <row r="122" spans="1:11" ht="30" customHeight="1">
      <c r="A122" s="247" t="str">
        <f>A1</f>
        <v xml:space="preserve">SISTEMA PARA EL DESARROLLO INTEGRAL DE LA FAMILIA    </v>
      </c>
      <c r="B122" s="248"/>
      <c r="C122" s="248"/>
      <c r="D122" s="248"/>
      <c r="E122" s="248"/>
      <c r="F122" s="248"/>
      <c r="G122" s="248"/>
      <c r="H122" s="248"/>
      <c r="I122" s="248"/>
      <c r="J122" s="248"/>
      <c r="K122" s="249"/>
    </row>
    <row r="123" spans="1:11" ht="30" customHeight="1">
      <c r="A123" s="241" t="str">
        <f>A2</f>
        <v>CONCENTRADO DE DONATIVOS SALIDAS OCTUBRE 2025</v>
      </c>
      <c r="B123" s="242"/>
      <c r="C123" s="242"/>
      <c r="D123" s="242"/>
      <c r="E123" s="242"/>
      <c r="F123" s="242"/>
      <c r="G123" s="242"/>
      <c r="H123" s="242"/>
      <c r="I123" s="242"/>
      <c r="J123" s="242"/>
      <c r="K123" s="243"/>
    </row>
    <row r="124" spans="1:11" ht="30" customHeight="1" thickBot="1">
      <c r="A124" s="235" t="s">
        <v>0</v>
      </c>
      <c r="B124" s="236"/>
      <c r="C124" s="236"/>
      <c r="D124" s="236"/>
      <c r="E124" s="236"/>
      <c r="F124" s="236"/>
      <c r="G124" s="236"/>
      <c r="H124" s="236"/>
      <c r="I124" s="236"/>
      <c r="J124" s="236"/>
      <c r="K124" s="237"/>
    </row>
    <row r="125" spans="1:11" ht="33.950000000000003" customHeight="1" thickBot="1">
      <c r="A125" s="20" t="s">
        <v>1</v>
      </c>
      <c r="B125" s="7" t="s">
        <v>2</v>
      </c>
      <c r="C125" s="7" t="s">
        <v>3</v>
      </c>
      <c r="D125" s="7" t="s">
        <v>23</v>
      </c>
      <c r="E125" s="7" t="s">
        <v>24</v>
      </c>
      <c r="F125" s="8" t="s">
        <v>4</v>
      </c>
      <c r="G125" s="7" t="s">
        <v>5</v>
      </c>
      <c r="H125" s="7" t="s">
        <v>6</v>
      </c>
      <c r="I125" s="7" t="s">
        <v>7</v>
      </c>
      <c r="J125" s="7" t="s">
        <v>8</v>
      </c>
      <c r="K125" s="7" t="s">
        <v>9</v>
      </c>
    </row>
    <row r="126" spans="1:11" ht="33.75">
      <c r="A126" s="93">
        <v>45953</v>
      </c>
      <c r="B126" s="90">
        <v>428</v>
      </c>
      <c r="C126" s="41" t="s">
        <v>176</v>
      </c>
      <c r="D126" s="9" t="s">
        <v>10</v>
      </c>
      <c r="E126" s="44" t="s">
        <v>33</v>
      </c>
      <c r="F126" s="9">
        <v>390</v>
      </c>
      <c r="G126" s="23">
        <v>40</v>
      </c>
      <c r="H126" s="10">
        <f t="shared" ref="H126:H150" si="5">G126*F126</f>
        <v>15600</v>
      </c>
      <c r="I126" s="94" t="s">
        <v>177</v>
      </c>
      <c r="J126" s="26" t="s">
        <v>11</v>
      </c>
      <c r="K126" s="29" t="s">
        <v>12</v>
      </c>
    </row>
    <row r="127" spans="1:11" ht="22.5">
      <c r="A127" s="63">
        <v>45953</v>
      </c>
      <c r="B127" s="62">
        <v>429</v>
      </c>
      <c r="C127" s="41" t="s">
        <v>178</v>
      </c>
      <c r="D127" s="9" t="s">
        <v>10</v>
      </c>
      <c r="E127" s="44" t="s">
        <v>33</v>
      </c>
      <c r="F127" s="9">
        <v>3</v>
      </c>
      <c r="G127" s="23">
        <v>100</v>
      </c>
      <c r="H127" s="10">
        <f t="shared" si="5"/>
        <v>300</v>
      </c>
      <c r="I127" s="64" t="s">
        <v>45</v>
      </c>
      <c r="J127" s="26" t="s">
        <v>11</v>
      </c>
      <c r="K127" s="29" t="s">
        <v>12</v>
      </c>
    </row>
    <row r="128" spans="1:11" ht="22.5">
      <c r="A128" s="102">
        <v>45953</v>
      </c>
      <c r="B128" s="100">
        <v>430</v>
      </c>
      <c r="C128" s="120" t="s">
        <v>138</v>
      </c>
      <c r="D128" s="22" t="s">
        <v>10</v>
      </c>
      <c r="E128" s="22" t="s">
        <v>139</v>
      </c>
      <c r="F128" s="22">
        <v>1</v>
      </c>
      <c r="G128" s="25">
        <v>1250</v>
      </c>
      <c r="H128" s="10">
        <f t="shared" si="5"/>
        <v>1250</v>
      </c>
      <c r="I128" s="98" t="s">
        <v>14</v>
      </c>
      <c r="J128" s="53" t="s">
        <v>11</v>
      </c>
      <c r="K128" s="54" t="s">
        <v>12</v>
      </c>
    </row>
    <row r="129" spans="1:11">
      <c r="A129" s="101">
        <v>45958</v>
      </c>
      <c r="B129" s="99">
        <v>431</v>
      </c>
      <c r="C129" s="95" t="s">
        <v>176</v>
      </c>
      <c r="D129" s="66" t="s">
        <v>10</v>
      </c>
      <c r="E129" s="96" t="s">
        <v>33</v>
      </c>
      <c r="F129" s="66">
        <v>150</v>
      </c>
      <c r="G129" s="67">
        <v>40</v>
      </c>
      <c r="H129" s="10">
        <f t="shared" si="5"/>
        <v>6000</v>
      </c>
      <c r="I129" s="97" t="s">
        <v>179</v>
      </c>
      <c r="J129" s="68" t="s">
        <v>11</v>
      </c>
      <c r="K129" s="69" t="s">
        <v>12</v>
      </c>
    </row>
    <row r="130" spans="1:11" ht="22.5">
      <c r="A130" s="63">
        <v>45958</v>
      </c>
      <c r="B130" s="62">
        <v>432</v>
      </c>
      <c r="C130" s="43" t="s">
        <v>173</v>
      </c>
      <c r="D130" s="9" t="s">
        <v>10</v>
      </c>
      <c r="E130" s="71" t="s">
        <v>33</v>
      </c>
      <c r="F130" s="9">
        <v>150</v>
      </c>
      <c r="G130" s="23">
        <v>50</v>
      </c>
      <c r="H130" s="10">
        <f t="shared" si="5"/>
        <v>7500</v>
      </c>
      <c r="I130" s="64" t="s">
        <v>180</v>
      </c>
      <c r="J130" s="26" t="s">
        <v>11</v>
      </c>
      <c r="K130" s="29" t="s">
        <v>12</v>
      </c>
    </row>
    <row r="131" spans="1:11" ht="22.5">
      <c r="A131" s="63">
        <v>45958</v>
      </c>
      <c r="B131" s="62">
        <v>433</v>
      </c>
      <c r="C131" s="41" t="s">
        <v>140</v>
      </c>
      <c r="D131" s="9" t="s">
        <v>10</v>
      </c>
      <c r="E131" s="71" t="s">
        <v>128</v>
      </c>
      <c r="F131" s="9">
        <v>94</v>
      </c>
      <c r="G131" s="23">
        <v>198.03</v>
      </c>
      <c r="H131" s="10">
        <f t="shared" si="5"/>
        <v>18614.82</v>
      </c>
      <c r="I131" s="64" t="s">
        <v>44</v>
      </c>
      <c r="J131" s="26" t="s">
        <v>11</v>
      </c>
      <c r="K131" s="29" t="s">
        <v>12</v>
      </c>
    </row>
    <row r="132" spans="1:11" ht="52.7" customHeight="1">
      <c r="A132" s="63">
        <v>45960</v>
      </c>
      <c r="B132" s="62">
        <v>434</v>
      </c>
      <c r="C132" s="41" t="s">
        <v>176</v>
      </c>
      <c r="D132" s="9" t="s">
        <v>10</v>
      </c>
      <c r="E132" s="71" t="s">
        <v>33</v>
      </c>
      <c r="F132" s="9">
        <v>210</v>
      </c>
      <c r="G132" s="23">
        <v>50</v>
      </c>
      <c r="H132" s="10">
        <f t="shared" si="5"/>
        <v>10500</v>
      </c>
      <c r="I132" s="64" t="s">
        <v>181</v>
      </c>
      <c r="J132" s="26" t="s">
        <v>11</v>
      </c>
      <c r="K132" s="29" t="s">
        <v>12</v>
      </c>
    </row>
    <row r="133" spans="1:11" ht="45">
      <c r="A133" s="63">
        <v>45960</v>
      </c>
      <c r="B133" s="62">
        <v>435</v>
      </c>
      <c r="C133" s="41" t="s">
        <v>107</v>
      </c>
      <c r="D133" s="70" t="s">
        <v>10</v>
      </c>
      <c r="E133" s="70" t="s">
        <v>33</v>
      </c>
      <c r="F133" s="70">
        <v>9</v>
      </c>
      <c r="G133" s="23">
        <v>42</v>
      </c>
      <c r="H133" s="10">
        <f t="shared" si="5"/>
        <v>378</v>
      </c>
      <c r="I133" s="64" t="s">
        <v>182</v>
      </c>
      <c r="J133" s="26" t="s">
        <v>11</v>
      </c>
      <c r="K133" s="29" t="s">
        <v>12</v>
      </c>
    </row>
    <row r="134" spans="1:11" ht="14.65" customHeight="1">
      <c r="A134" s="226">
        <v>45961</v>
      </c>
      <c r="B134" s="223">
        <v>436</v>
      </c>
      <c r="C134" s="41" t="s">
        <v>107</v>
      </c>
      <c r="D134" s="70" t="s">
        <v>10</v>
      </c>
      <c r="E134" s="70" t="s">
        <v>33</v>
      </c>
      <c r="F134" s="70">
        <v>35</v>
      </c>
      <c r="G134" s="23">
        <v>42</v>
      </c>
      <c r="H134" s="10">
        <f t="shared" si="5"/>
        <v>1470</v>
      </c>
      <c r="I134" s="229" t="s">
        <v>185</v>
      </c>
      <c r="J134" s="26" t="s">
        <v>11</v>
      </c>
      <c r="K134" s="29" t="s">
        <v>12</v>
      </c>
    </row>
    <row r="135" spans="1:11">
      <c r="A135" s="227"/>
      <c r="B135" s="224"/>
      <c r="C135" s="41" t="s">
        <v>134</v>
      </c>
      <c r="D135" s="70" t="s">
        <v>10</v>
      </c>
      <c r="E135" s="70" t="s">
        <v>33</v>
      </c>
      <c r="F135" s="70">
        <v>35</v>
      </c>
      <c r="G135" s="23">
        <v>30</v>
      </c>
      <c r="H135" s="10">
        <f t="shared" si="5"/>
        <v>1050</v>
      </c>
      <c r="I135" s="230"/>
      <c r="J135" s="26" t="s">
        <v>11</v>
      </c>
      <c r="K135" s="29" t="s">
        <v>12</v>
      </c>
    </row>
    <row r="136" spans="1:11">
      <c r="A136" s="227"/>
      <c r="B136" s="224"/>
      <c r="C136" s="41" t="s">
        <v>183</v>
      </c>
      <c r="D136" s="70" t="s">
        <v>10</v>
      </c>
      <c r="E136" s="70" t="s">
        <v>33</v>
      </c>
      <c r="F136" s="70">
        <v>35</v>
      </c>
      <c r="G136" s="23">
        <v>10</v>
      </c>
      <c r="H136" s="10">
        <f t="shared" si="5"/>
        <v>350</v>
      </c>
      <c r="I136" s="230"/>
      <c r="J136" s="26" t="s">
        <v>11</v>
      </c>
      <c r="K136" s="29" t="s">
        <v>12</v>
      </c>
    </row>
    <row r="137" spans="1:11" ht="14.65" customHeight="1">
      <c r="A137" s="228"/>
      <c r="B137" s="225"/>
      <c r="C137" s="41" t="s">
        <v>184</v>
      </c>
      <c r="D137" s="70" t="s">
        <v>10</v>
      </c>
      <c r="E137" s="70" t="s">
        <v>33</v>
      </c>
      <c r="F137" s="70">
        <v>35</v>
      </c>
      <c r="G137" s="23">
        <v>5</v>
      </c>
      <c r="H137" s="10">
        <f t="shared" si="5"/>
        <v>175</v>
      </c>
      <c r="I137" s="231"/>
      <c r="J137" s="26" t="s">
        <v>11</v>
      </c>
      <c r="K137" s="29" t="s">
        <v>12</v>
      </c>
    </row>
    <row r="138" spans="1:11">
      <c r="A138" s="226">
        <v>45961</v>
      </c>
      <c r="B138" s="223">
        <v>437</v>
      </c>
      <c r="C138" s="41" t="s">
        <v>186</v>
      </c>
      <c r="D138" s="70" t="s">
        <v>10</v>
      </c>
      <c r="E138" s="70" t="s">
        <v>33</v>
      </c>
      <c r="F138" s="70">
        <v>120</v>
      </c>
      <c r="G138" s="23">
        <v>39.5</v>
      </c>
      <c r="H138" s="10">
        <f t="shared" si="5"/>
        <v>4740</v>
      </c>
      <c r="I138" s="229" t="s">
        <v>187</v>
      </c>
      <c r="J138" s="26" t="s">
        <v>11</v>
      </c>
      <c r="K138" s="29" t="s">
        <v>12</v>
      </c>
    </row>
    <row r="139" spans="1:11" ht="14.65" customHeight="1">
      <c r="A139" s="228"/>
      <c r="B139" s="225"/>
      <c r="C139" s="41" t="s">
        <v>34</v>
      </c>
      <c r="D139" s="70" t="s">
        <v>10</v>
      </c>
      <c r="E139" s="70" t="s">
        <v>33</v>
      </c>
      <c r="F139" s="70">
        <v>48</v>
      </c>
      <c r="G139" s="23">
        <v>4.38</v>
      </c>
      <c r="H139" s="10">
        <f t="shared" si="5"/>
        <v>210.24</v>
      </c>
      <c r="I139" s="231"/>
      <c r="J139" s="26" t="s">
        <v>11</v>
      </c>
      <c r="K139" s="29" t="s">
        <v>12</v>
      </c>
    </row>
    <row r="140" spans="1:11" ht="33.75">
      <c r="A140" s="226">
        <v>45961</v>
      </c>
      <c r="B140" s="223">
        <v>438</v>
      </c>
      <c r="C140" s="43" t="s">
        <v>188</v>
      </c>
      <c r="D140" s="70" t="s">
        <v>10</v>
      </c>
      <c r="E140" s="70" t="s">
        <v>33</v>
      </c>
      <c r="F140" s="70">
        <v>374</v>
      </c>
      <c r="G140" s="23">
        <v>180</v>
      </c>
      <c r="H140" s="10">
        <f t="shared" si="5"/>
        <v>67320</v>
      </c>
      <c r="I140" s="229" t="s">
        <v>56</v>
      </c>
      <c r="J140" s="26" t="s">
        <v>11</v>
      </c>
      <c r="K140" s="29" t="s">
        <v>12</v>
      </c>
    </row>
    <row r="141" spans="1:11" ht="14.65" customHeight="1">
      <c r="A141" s="227"/>
      <c r="B141" s="224"/>
      <c r="C141" s="41" t="s">
        <v>59</v>
      </c>
      <c r="D141" s="70" t="s">
        <v>10</v>
      </c>
      <c r="E141" s="70" t="s">
        <v>33</v>
      </c>
      <c r="F141" s="70">
        <v>10</v>
      </c>
      <c r="G141" s="23">
        <v>300</v>
      </c>
      <c r="H141" s="10">
        <f t="shared" si="5"/>
        <v>3000</v>
      </c>
      <c r="I141" s="230"/>
      <c r="J141" s="26" t="s">
        <v>11</v>
      </c>
      <c r="K141" s="29" t="s">
        <v>12</v>
      </c>
    </row>
    <row r="142" spans="1:11" ht="14.65" customHeight="1">
      <c r="A142" s="227"/>
      <c r="B142" s="224"/>
      <c r="C142" s="41" t="s">
        <v>189</v>
      </c>
      <c r="D142" s="70" t="s">
        <v>10</v>
      </c>
      <c r="E142" s="70" t="s">
        <v>33</v>
      </c>
      <c r="F142" s="70">
        <v>65</v>
      </c>
      <c r="G142" s="23">
        <v>15</v>
      </c>
      <c r="H142" s="10">
        <f t="shared" si="5"/>
        <v>975</v>
      </c>
      <c r="I142" s="230"/>
      <c r="J142" s="26" t="s">
        <v>11</v>
      </c>
      <c r="K142" s="29" t="s">
        <v>12</v>
      </c>
    </row>
    <row r="143" spans="1:11" ht="23.25" thickBot="1">
      <c r="A143" s="233"/>
      <c r="B143" s="232"/>
      <c r="C143" s="107" t="s">
        <v>190</v>
      </c>
      <c r="D143" s="134" t="s">
        <v>10</v>
      </c>
      <c r="E143" s="134" t="s">
        <v>33</v>
      </c>
      <c r="F143" s="134">
        <v>150</v>
      </c>
      <c r="G143" s="31">
        <v>6</v>
      </c>
      <c r="H143" s="33">
        <f t="shared" si="5"/>
        <v>900</v>
      </c>
      <c r="I143" s="234"/>
      <c r="J143" s="40" t="s">
        <v>11</v>
      </c>
      <c r="K143" s="32" t="s">
        <v>12</v>
      </c>
    </row>
    <row r="144" spans="1:11" ht="30" customHeight="1">
      <c r="A144" s="247" t="str">
        <f>A1</f>
        <v xml:space="preserve">SISTEMA PARA EL DESARROLLO INTEGRAL DE LA FAMILIA    </v>
      </c>
      <c r="B144" s="248"/>
      <c r="C144" s="248"/>
      <c r="D144" s="248"/>
      <c r="E144" s="248"/>
      <c r="F144" s="248"/>
      <c r="G144" s="248"/>
      <c r="H144" s="248"/>
      <c r="I144" s="248"/>
      <c r="J144" s="248"/>
      <c r="K144" s="249"/>
    </row>
    <row r="145" spans="1:11" ht="30" customHeight="1">
      <c r="A145" s="241" t="str">
        <f>A2</f>
        <v>CONCENTRADO DE DONATIVOS SALIDAS OCTUBRE 2025</v>
      </c>
      <c r="B145" s="242"/>
      <c r="C145" s="242"/>
      <c r="D145" s="242"/>
      <c r="E145" s="242"/>
      <c r="F145" s="242"/>
      <c r="G145" s="242"/>
      <c r="H145" s="242"/>
      <c r="I145" s="242"/>
      <c r="J145" s="242"/>
      <c r="K145" s="243"/>
    </row>
    <row r="146" spans="1:11" ht="30" customHeight="1" thickBot="1">
      <c r="A146" s="235" t="s">
        <v>0</v>
      </c>
      <c r="B146" s="236"/>
      <c r="C146" s="236"/>
      <c r="D146" s="236"/>
      <c r="E146" s="236"/>
      <c r="F146" s="236"/>
      <c r="G146" s="236"/>
      <c r="H146" s="236"/>
      <c r="I146" s="236"/>
      <c r="J146" s="236"/>
      <c r="K146" s="237"/>
    </row>
    <row r="147" spans="1:11" ht="33.950000000000003" customHeight="1" thickBot="1">
      <c r="A147" s="20" t="s">
        <v>1</v>
      </c>
      <c r="B147" s="7" t="s">
        <v>2</v>
      </c>
      <c r="C147" s="7" t="s">
        <v>3</v>
      </c>
      <c r="D147" s="7" t="s">
        <v>23</v>
      </c>
      <c r="E147" s="7" t="s">
        <v>24</v>
      </c>
      <c r="F147" s="8" t="s">
        <v>4</v>
      </c>
      <c r="G147" s="7" t="s">
        <v>5</v>
      </c>
      <c r="H147" s="7" t="s">
        <v>6</v>
      </c>
      <c r="I147" s="7" t="s">
        <v>7</v>
      </c>
      <c r="J147" s="7" t="s">
        <v>8</v>
      </c>
      <c r="K147" s="7" t="s">
        <v>9</v>
      </c>
    </row>
    <row r="148" spans="1:11" ht="33.75">
      <c r="A148" s="245">
        <v>45961</v>
      </c>
      <c r="B148" s="244">
        <v>438</v>
      </c>
      <c r="C148" s="106" t="s">
        <v>191</v>
      </c>
      <c r="D148" s="127" t="s">
        <v>10</v>
      </c>
      <c r="E148" s="127" t="s">
        <v>33</v>
      </c>
      <c r="F148" s="127">
        <v>150</v>
      </c>
      <c r="G148" s="25">
        <v>85</v>
      </c>
      <c r="H148" s="21">
        <f t="shared" si="5"/>
        <v>12750</v>
      </c>
      <c r="I148" s="230" t="s">
        <v>56</v>
      </c>
      <c r="J148" s="53" t="s">
        <v>11</v>
      </c>
      <c r="K148" s="54" t="s">
        <v>12</v>
      </c>
    </row>
    <row r="149" spans="1:11" ht="33.75">
      <c r="A149" s="228"/>
      <c r="B149" s="225"/>
      <c r="C149" s="43" t="s">
        <v>192</v>
      </c>
      <c r="D149" s="70" t="s">
        <v>10</v>
      </c>
      <c r="E149" s="70" t="s">
        <v>33</v>
      </c>
      <c r="F149" s="70">
        <v>150</v>
      </c>
      <c r="G149" s="23">
        <f>5500/150</f>
        <v>36.666666666666664</v>
      </c>
      <c r="H149" s="10">
        <f t="shared" si="5"/>
        <v>5500</v>
      </c>
      <c r="I149" s="231"/>
      <c r="J149" s="26" t="s">
        <v>11</v>
      </c>
      <c r="K149" s="29" t="s">
        <v>12</v>
      </c>
    </row>
    <row r="150" spans="1:11">
      <c r="A150" s="226">
        <v>45961</v>
      </c>
      <c r="B150" s="223">
        <v>439</v>
      </c>
      <c r="C150" s="43" t="s">
        <v>59</v>
      </c>
      <c r="D150" s="70" t="s">
        <v>10</v>
      </c>
      <c r="E150" s="70" t="s">
        <v>33</v>
      </c>
      <c r="F150" s="70">
        <v>3</v>
      </c>
      <c r="G150" s="23">
        <v>300</v>
      </c>
      <c r="H150" s="10">
        <f t="shared" si="5"/>
        <v>900</v>
      </c>
      <c r="I150" s="229" t="s">
        <v>60</v>
      </c>
      <c r="J150" s="26" t="s">
        <v>11</v>
      </c>
      <c r="K150" s="29" t="s">
        <v>12</v>
      </c>
    </row>
    <row r="151" spans="1:11" ht="15.75" thickBot="1">
      <c r="A151" s="233"/>
      <c r="B151" s="232"/>
      <c r="C151" s="107" t="s">
        <v>193</v>
      </c>
      <c r="D151" s="134" t="s">
        <v>10</v>
      </c>
      <c r="E151" s="134" t="s">
        <v>33</v>
      </c>
      <c r="F151" s="134">
        <v>3</v>
      </c>
      <c r="G151" s="31">
        <v>300</v>
      </c>
      <c r="H151" s="33">
        <f>G151*F151</f>
        <v>900</v>
      </c>
      <c r="I151" s="234"/>
      <c r="J151" s="40" t="s">
        <v>11</v>
      </c>
      <c r="K151" s="32" t="s">
        <v>12</v>
      </c>
    </row>
    <row r="152" spans="1:11">
      <c r="A152" s="12"/>
      <c r="B152" s="12"/>
      <c r="C152" s="12"/>
      <c r="E152" s="59"/>
      <c r="F152" s="60"/>
      <c r="G152" s="60"/>
      <c r="H152" s="61">
        <f>105209+70101.14+148239.96+142179.54+87751.58+140333.06+20050</f>
        <v>713864.28</v>
      </c>
      <c r="J152" s="34"/>
      <c r="K152" s="11"/>
    </row>
    <row r="153" spans="1:11" ht="15.4" customHeight="1">
      <c r="A153" s="12"/>
      <c r="B153" s="12"/>
      <c r="C153" s="12"/>
      <c r="E153" s="57"/>
      <c r="F153" s="46"/>
      <c r="G153" s="46"/>
      <c r="H153" s="58"/>
      <c r="J153" s="34"/>
      <c r="K153" s="11"/>
    </row>
    <row r="154" spans="1:11" ht="13.35" customHeight="1">
      <c r="A154" s="12"/>
      <c r="B154" s="12"/>
      <c r="C154" s="12"/>
      <c r="E154" s="47" t="s">
        <v>15</v>
      </c>
      <c r="F154" s="42"/>
      <c r="G154" s="42"/>
      <c r="H154" s="37">
        <f>H152</f>
        <v>713864.28</v>
      </c>
      <c r="J154" s="34"/>
      <c r="K154" s="11" t="s">
        <v>32</v>
      </c>
    </row>
    <row r="155" spans="1:11" ht="13.35" customHeight="1">
      <c r="A155" s="12"/>
      <c r="B155" s="12"/>
      <c r="C155" s="12"/>
      <c r="E155" s="48" t="s">
        <v>16</v>
      </c>
      <c r="F155" s="42"/>
      <c r="G155" s="42"/>
      <c r="H155" s="52">
        <f>VILLAS!H62</f>
        <v>43106</v>
      </c>
      <c r="J155" s="34"/>
      <c r="K155" s="11"/>
    </row>
    <row r="156" spans="1:11" ht="13.35" customHeight="1">
      <c r="A156" s="12"/>
      <c r="B156" s="12"/>
      <c r="C156" s="12"/>
      <c r="E156" s="48" t="s">
        <v>17</v>
      </c>
      <c r="F156" s="42"/>
      <c r="G156" s="42"/>
      <c r="H156" s="89">
        <f>CADIPSIC!I83</f>
        <v>31866</v>
      </c>
      <c r="J156" s="34"/>
      <c r="K156" s="11"/>
    </row>
    <row r="157" spans="1:11" ht="13.35" customHeight="1">
      <c r="A157" s="14"/>
      <c r="B157" s="14"/>
      <c r="C157" s="14"/>
      <c r="D157" s="13"/>
      <c r="E157" s="13"/>
      <c r="F157" s="13"/>
      <c r="G157" s="15" t="s">
        <v>18</v>
      </c>
      <c r="H157" s="37">
        <f>H154+H155+H156</f>
        <v>788836.28</v>
      </c>
      <c r="J157" s="34"/>
      <c r="K157" s="11"/>
    </row>
    <row r="158" spans="1:11" ht="6.95" customHeight="1">
      <c r="A158" s="14"/>
      <c r="B158" s="14"/>
      <c r="C158" s="14"/>
      <c r="D158" s="13"/>
      <c r="E158" s="13"/>
      <c r="F158" s="13"/>
      <c r="G158" s="15"/>
      <c r="H158" s="49"/>
      <c r="J158" s="34"/>
      <c r="K158" s="11"/>
    </row>
    <row r="159" spans="1:11" ht="6.95" customHeight="1">
      <c r="A159" s="14"/>
      <c r="B159" s="14"/>
      <c r="C159" s="14"/>
      <c r="D159" s="13"/>
      <c r="E159" s="13"/>
      <c r="F159" s="13"/>
      <c r="G159" s="15"/>
      <c r="H159" s="49"/>
      <c r="J159" s="34"/>
      <c r="K159" s="11"/>
    </row>
    <row r="160" spans="1:11" ht="6.95" customHeight="1">
      <c r="A160" s="14"/>
      <c r="B160" s="14"/>
      <c r="C160" s="14"/>
      <c r="D160" s="13"/>
      <c r="E160" s="13"/>
      <c r="F160" s="13"/>
      <c r="G160" s="15"/>
      <c r="H160" s="49"/>
      <c r="J160" s="34"/>
      <c r="K160" s="11"/>
    </row>
    <row r="161" spans="1:11" ht="6.95" customHeight="1">
      <c r="A161" s="14"/>
      <c r="B161" s="14"/>
      <c r="C161" s="14"/>
      <c r="D161" s="13"/>
      <c r="E161" s="13"/>
      <c r="F161" s="13"/>
      <c r="G161" s="15"/>
      <c r="H161" s="49"/>
      <c r="J161" s="34"/>
      <c r="K161" s="11"/>
    </row>
    <row r="162" spans="1:11" ht="10.5" customHeight="1">
      <c r="A162" s="14"/>
      <c r="B162" s="14"/>
      <c r="C162" s="16"/>
      <c r="D162" s="17" t="s">
        <v>50</v>
      </c>
      <c r="E162" s="16"/>
      <c r="F162" s="16"/>
      <c r="G162" s="18"/>
      <c r="H162" s="13"/>
      <c r="I162" s="38"/>
      <c r="J162" s="34"/>
      <c r="K162" s="11"/>
    </row>
    <row r="163" spans="1:11" ht="11.1" customHeight="1">
      <c r="A163" s="14"/>
      <c r="B163" s="14"/>
      <c r="C163" s="16"/>
      <c r="D163" s="17" t="s">
        <v>19</v>
      </c>
      <c r="E163" s="16"/>
      <c r="F163" s="16"/>
      <c r="G163" s="18"/>
      <c r="H163" s="13"/>
      <c r="I163" s="38"/>
      <c r="J163" s="34"/>
      <c r="K163" s="11"/>
    </row>
    <row r="164" spans="1:11" ht="11.45" customHeight="1">
      <c r="A164" s="14"/>
      <c r="B164" s="14"/>
      <c r="C164" s="16"/>
      <c r="D164" s="17" t="s">
        <v>20</v>
      </c>
      <c r="E164" s="16"/>
      <c r="F164" s="16"/>
      <c r="G164" s="18"/>
      <c r="H164" s="13"/>
      <c r="I164" s="38"/>
      <c r="J164" s="34"/>
      <c r="K164" s="11"/>
    </row>
    <row r="165" spans="1:11" ht="11.1" customHeight="1">
      <c r="A165" s="14"/>
      <c r="B165" s="14"/>
      <c r="C165" s="16"/>
      <c r="D165" s="19" t="s">
        <v>21</v>
      </c>
      <c r="E165" s="16"/>
      <c r="F165" s="16"/>
      <c r="G165" s="18"/>
      <c r="H165" s="13"/>
      <c r="I165" s="38"/>
      <c r="J165" s="34"/>
      <c r="K165" s="11"/>
    </row>
    <row r="166" spans="1:11" ht="9" customHeight="1">
      <c r="A166" s="14"/>
      <c r="B166" s="14"/>
      <c r="C166" s="16"/>
      <c r="D166" s="19" t="s">
        <v>22</v>
      </c>
      <c r="E166" s="16"/>
      <c r="F166" s="16"/>
      <c r="H166" s="13"/>
      <c r="I166" s="38"/>
      <c r="J166" s="34"/>
      <c r="K166" s="11"/>
    </row>
  </sheetData>
  <mergeCells count="81">
    <mergeCell ref="A144:K144"/>
    <mergeCell ref="A145:K145"/>
    <mergeCell ref="A146:K146"/>
    <mergeCell ref="B150:B151"/>
    <mergeCell ref="A150:A151"/>
    <mergeCell ref="I150:I151"/>
    <mergeCell ref="I148:I149"/>
    <mergeCell ref="B148:B149"/>
    <mergeCell ref="A148:A149"/>
    <mergeCell ref="B114:B116"/>
    <mergeCell ref="A114:A116"/>
    <mergeCell ref="I114:I116"/>
    <mergeCell ref="A123:K123"/>
    <mergeCell ref="A124:K124"/>
    <mergeCell ref="I117:I118"/>
    <mergeCell ref="B117:B118"/>
    <mergeCell ref="A117:A118"/>
    <mergeCell ref="A1:K1"/>
    <mergeCell ref="A3:K3"/>
    <mergeCell ref="A122:K122"/>
    <mergeCell ref="A96:K96"/>
    <mergeCell ref="A97:K97"/>
    <mergeCell ref="A2:K2"/>
    <mergeCell ref="A95:K95"/>
    <mergeCell ref="I5:I6"/>
    <mergeCell ref="B5:B6"/>
    <mergeCell ref="A5:A6"/>
    <mergeCell ref="B7:B8"/>
    <mergeCell ref="A7:A8"/>
    <mergeCell ref="I7:I8"/>
    <mergeCell ref="B104:B111"/>
    <mergeCell ref="A104:A111"/>
    <mergeCell ref="I104:I111"/>
    <mergeCell ref="B9:B21"/>
    <mergeCell ref="A9:A21"/>
    <mergeCell ref="I9:I21"/>
    <mergeCell ref="I26:I37"/>
    <mergeCell ref="B26:B37"/>
    <mergeCell ref="A26:A37"/>
    <mergeCell ref="A22:K22"/>
    <mergeCell ref="A23:K23"/>
    <mergeCell ref="A24:K24"/>
    <mergeCell ref="I39:I42"/>
    <mergeCell ref="B39:B42"/>
    <mergeCell ref="A39:A42"/>
    <mergeCell ref="A43:A46"/>
    <mergeCell ref="B43:B46"/>
    <mergeCell ref="I43:I46"/>
    <mergeCell ref="A47:K47"/>
    <mergeCell ref="A48:K48"/>
    <mergeCell ref="A49:K49"/>
    <mergeCell ref="B51:B52"/>
    <mergeCell ref="A51:A52"/>
    <mergeCell ref="I51:I52"/>
    <mergeCell ref="B55:B57"/>
    <mergeCell ref="A55:A57"/>
    <mergeCell ref="I55:I57"/>
    <mergeCell ref="A71:K71"/>
    <mergeCell ref="A72:K72"/>
    <mergeCell ref="A73:K73"/>
    <mergeCell ref="B81:B84"/>
    <mergeCell ref="A81:A84"/>
    <mergeCell ref="I81:I84"/>
    <mergeCell ref="B85:B88"/>
    <mergeCell ref="A85:A88"/>
    <mergeCell ref="I85:I88"/>
    <mergeCell ref="B91:B94"/>
    <mergeCell ref="A91:A94"/>
    <mergeCell ref="I91:I94"/>
    <mergeCell ref="B100:B101"/>
    <mergeCell ref="A100:A101"/>
    <mergeCell ref="I100:I101"/>
    <mergeCell ref="B134:B137"/>
    <mergeCell ref="A134:A137"/>
    <mergeCell ref="I134:I137"/>
    <mergeCell ref="B140:B143"/>
    <mergeCell ref="A140:A143"/>
    <mergeCell ref="I140:I143"/>
    <mergeCell ref="B138:B139"/>
    <mergeCell ref="A138:A139"/>
    <mergeCell ref="I138:I13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70"/>
  <sheetViews>
    <sheetView zoomScaleNormal="100" workbookViewId="0">
      <selection activeCell="E75" sqref="E75"/>
    </sheetView>
  </sheetViews>
  <sheetFormatPr baseColWidth="10" defaultRowHeight="15"/>
  <cols>
    <col min="1" max="1" width="17" customWidth="1"/>
    <col min="2" max="2" width="10.5703125" bestFit="1" customWidth="1"/>
    <col min="3" max="3" width="50.140625" customWidth="1"/>
    <col min="4" max="4" width="11.140625" customWidth="1"/>
    <col min="5" max="5" width="14.140625" customWidth="1"/>
    <col min="6" max="6" width="12" customWidth="1"/>
    <col min="7" max="7" width="14.85546875" customWidth="1"/>
    <col min="8" max="8" width="19.5703125" customWidth="1"/>
    <col min="9" max="9" width="27.140625" bestFit="1" customWidth="1"/>
    <col min="10" max="10" width="16.85546875" customWidth="1"/>
    <col min="11" max="11" width="20" customWidth="1"/>
  </cols>
  <sheetData>
    <row r="1" spans="1:26" ht="30.4" customHeight="1">
      <c r="A1" s="238" t="s">
        <v>13</v>
      </c>
      <c r="B1" s="239"/>
      <c r="C1" s="239"/>
      <c r="D1" s="239"/>
      <c r="E1" s="239"/>
      <c r="F1" s="239"/>
      <c r="G1" s="239"/>
      <c r="H1" s="239"/>
      <c r="I1" s="239"/>
      <c r="J1" s="239"/>
      <c r="K1" s="240"/>
    </row>
    <row r="2" spans="1:26" ht="30" customHeight="1">
      <c r="A2" s="254" t="s">
        <v>234</v>
      </c>
      <c r="B2" s="255"/>
      <c r="C2" s="255"/>
      <c r="D2" s="255"/>
      <c r="E2" s="255"/>
      <c r="F2" s="255"/>
      <c r="G2" s="255"/>
      <c r="H2" s="255"/>
      <c r="I2" s="255"/>
      <c r="J2" s="255"/>
      <c r="K2" s="256"/>
    </row>
    <row r="3" spans="1:26" ht="30.4" customHeight="1" thickBot="1">
      <c r="A3" s="254" t="s">
        <v>87</v>
      </c>
      <c r="B3" s="255"/>
      <c r="C3" s="255"/>
      <c r="D3" s="255"/>
      <c r="E3" s="255"/>
      <c r="F3" s="255"/>
      <c r="G3" s="255"/>
      <c r="H3" s="255"/>
      <c r="I3" s="255"/>
      <c r="J3" s="255"/>
      <c r="K3" s="256"/>
    </row>
    <row r="4" spans="1:26" ht="30" customHeight="1" thickBot="1">
      <c r="A4" s="1" t="s">
        <v>1</v>
      </c>
      <c r="B4" s="2" t="s">
        <v>2</v>
      </c>
      <c r="C4" s="2" t="s">
        <v>3</v>
      </c>
      <c r="D4" s="2" t="s">
        <v>23</v>
      </c>
      <c r="E4" s="2" t="s">
        <v>24</v>
      </c>
      <c r="F4" s="2" t="s">
        <v>4</v>
      </c>
      <c r="G4" s="2" t="s">
        <v>5</v>
      </c>
      <c r="H4" s="2" t="s">
        <v>6</v>
      </c>
      <c r="I4" s="2" t="s">
        <v>7</v>
      </c>
      <c r="J4" s="27" t="s">
        <v>8</v>
      </c>
      <c r="K4" s="27" t="s">
        <v>9</v>
      </c>
    </row>
    <row r="5" spans="1:26" ht="15.75" thickBot="1">
      <c r="A5" s="135">
        <v>45932</v>
      </c>
      <c r="B5" s="136">
        <v>115</v>
      </c>
      <c r="C5" s="137" t="s">
        <v>194</v>
      </c>
      <c r="D5" s="137" t="s">
        <v>10</v>
      </c>
      <c r="E5" s="137" t="s">
        <v>195</v>
      </c>
      <c r="F5" s="137">
        <v>8</v>
      </c>
      <c r="G5" s="138">
        <v>184</v>
      </c>
      <c r="H5" s="139">
        <f>+F5*G5</f>
        <v>1472</v>
      </c>
      <c r="I5" s="77" t="s">
        <v>76</v>
      </c>
      <c r="J5" s="140" t="s">
        <v>77</v>
      </c>
      <c r="K5" s="140" t="s">
        <v>78</v>
      </c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</row>
    <row r="6" spans="1:26" ht="15.75" customHeight="1" thickBot="1">
      <c r="A6" s="257">
        <v>45936</v>
      </c>
      <c r="B6" s="250">
        <v>116</v>
      </c>
      <c r="C6" s="142" t="s">
        <v>196</v>
      </c>
      <c r="D6" s="143" t="s">
        <v>10</v>
      </c>
      <c r="E6" s="143" t="s">
        <v>73</v>
      </c>
      <c r="F6" s="143">
        <v>4</v>
      </c>
      <c r="G6" s="144">
        <v>170</v>
      </c>
      <c r="H6" s="145">
        <f>+F6*G6</f>
        <v>680</v>
      </c>
      <c r="I6" s="77" t="s">
        <v>76</v>
      </c>
      <c r="J6" s="140" t="s">
        <v>77</v>
      </c>
      <c r="K6" s="140" t="s">
        <v>78</v>
      </c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</row>
    <row r="7" spans="1:26" ht="15.75" customHeight="1" thickBot="1">
      <c r="A7" s="258"/>
      <c r="B7" s="251"/>
      <c r="C7" s="146" t="s">
        <v>197</v>
      </c>
      <c r="D7" s="147" t="s">
        <v>10</v>
      </c>
      <c r="E7" s="147" t="s">
        <v>73</v>
      </c>
      <c r="F7" s="147">
        <v>1</v>
      </c>
      <c r="G7" s="148">
        <v>235</v>
      </c>
      <c r="H7" s="149">
        <f t="shared" ref="H7:H61" si="0">+F7*G7</f>
        <v>235</v>
      </c>
      <c r="I7" s="78" t="s">
        <v>76</v>
      </c>
      <c r="J7" s="140" t="s">
        <v>77</v>
      </c>
      <c r="K7" s="140" t="s">
        <v>78</v>
      </c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</row>
    <row r="8" spans="1:26" ht="15.75" customHeight="1" thickBot="1">
      <c r="A8" s="258"/>
      <c r="B8" s="251"/>
      <c r="C8" s="146" t="s">
        <v>82</v>
      </c>
      <c r="D8" s="147" t="s">
        <v>10</v>
      </c>
      <c r="E8" s="147" t="s">
        <v>79</v>
      </c>
      <c r="F8" s="147">
        <v>2</v>
      </c>
      <c r="G8" s="148">
        <v>110</v>
      </c>
      <c r="H8" s="149">
        <f t="shared" si="0"/>
        <v>220</v>
      </c>
      <c r="I8" s="78" t="s">
        <v>76</v>
      </c>
      <c r="J8" s="140" t="s">
        <v>77</v>
      </c>
      <c r="K8" s="140" t="s">
        <v>78</v>
      </c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</row>
    <row r="9" spans="1:26" ht="15.75" customHeight="1" thickBot="1">
      <c r="A9" s="258"/>
      <c r="B9" s="251"/>
      <c r="C9" s="146" t="s">
        <v>80</v>
      </c>
      <c r="D9" s="147" t="s">
        <v>10</v>
      </c>
      <c r="E9" s="147" t="s">
        <v>73</v>
      </c>
      <c r="F9" s="147">
        <v>2</v>
      </c>
      <c r="G9" s="148">
        <v>545</v>
      </c>
      <c r="H9" s="149">
        <f t="shared" si="0"/>
        <v>1090</v>
      </c>
      <c r="I9" s="78" t="s">
        <v>76</v>
      </c>
      <c r="J9" s="140" t="s">
        <v>77</v>
      </c>
      <c r="K9" s="140" t="s">
        <v>78</v>
      </c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</row>
    <row r="10" spans="1:26" ht="15.75" customHeight="1" thickBot="1">
      <c r="A10" s="258"/>
      <c r="B10" s="251"/>
      <c r="C10" s="146" t="s">
        <v>198</v>
      </c>
      <c r="D10" s="147" t="s">
        <v>10</v>
      </c>
      <c r="E10" s="147" t="s">
        <v>79</v>
      </c>
      <c r="F10" s="147">
        <v>1</v>
      </c>
      <c r="G10" s="148">
        <v>155</v>
      </c>
      <c r="H10" s="149">
        <f t="shared" si="0"/>
        <v>155</v>
      </c>
      <c r="I10" s="78" t="s">
        <v>76</v>
      </c>
      <c r="J10" s="140" t="s">
        <v>77</v>
      </c>
      <c r="K10" s="140" t="s">
        <v>78</v>
      </c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</row>
    <row r="11" spans="1:26" ht="15.75" customHeight="1" thickBot="1">
      <c r="A11" s="258"/>
      <c r="B11" s="251"/>
      <c r="C11" s="146" t="s">
        <v>199</v>
      </c>
      <c r="D11" s="147" t="s">
        <v>10</v>
      </c>
      <c r="E11" s="147" t="s">
        <v>73</v>
      </c>
      <c r="F11" s="147">
        <v>3</v>
      </c>
      <c r="G11" s="148">
        <v>190</v>
      </c>
      <c r="H11" s="149">
        <f t="shared" si="0"/>
        <v>570</v>
      </c>
      <c r="I11" s="78" t="s">
        <v>76</v>
      </c>
      <c r="J11" s="140" t="s">
        <v>77</v>
      </c>
      <c r="K11" s="140" t="s">
        <v>78</v>
      </c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</row>
    <row r="12" spans="1:26" ht="15.75" customHeight="1" thickBot="1">
      <c r="A12" s="258"/>
      <c r="B12" s="251"/>
      <c r="C12" s="146" t="s">
        <v>200</v>
      </c>
      <c r="D12" s="147" t="s">
        <v>10</v>
      </c>
      <c r="E12" s="147" t="s">
        <v>79</v>
      </c>
      <c r="F12" s="147">
        <v>1</v>
      </c>
      <c r="G12" s="148">
        <v>110</v>
      </c>
      <c r="H12" s="149">
        <f t="shared" si="0"/>
        <v>110</v>
      </c>
      <c r="I12" s="78" t="s">
        <v>76</v>
      </c>
      <c r="J12" s="140" t="s">
        <v>77</v>
      </c>
      <c r="K12" s="140" t="s">
        <v>78</v>
      </c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</row>
    <row r="13" spans="1:26" ht="15.75" customHeight="1" thickBot="1">
      <c r="A13" s="258"/>
      <c r="B13" s="251"/>
      <c r="C13" s="146" t="s">
        <v>201</v>
      </c>
      <c r="D13" s="147" t="s">
        <v>10</v>
      </c>
      <c r="E13" s="147" t="s">
        <v>73</v>
      </c>
      <c r="F13" s="147">
        <v>2</v>
      </c>
      <c r="G13" s="148">
        <v>29</v>
      </c>
      <c r="H13" s="149">
        <f t="shared" si="0"/>
        <v>58</v>
      </c>
      <c r="I13" s="78" t="s">
        <v>76</v>
      </c>
      <c r="J13" s="140" t="s">
        <v>77</v>
      </c>
      <c r="K13" s="140" t="s">
        <v>78</v>
      </c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</row>
    <row r="14" spans="1:26" ht="15.75" customHeight="1" thickBot="1">
      <c r="A14" s="258"/>
      <c r="B14" s="251"/>
      <c r="C14" s="146" t="s">
        <v>81</v>
      </c>
      <c r="D14" s="147" t="s">
        <v>10</v>
      </c>
      <c r="E14" s="147" t="s">
        <v>79</v>
      </c>
      <c r="F14" s="147">
        <v>2</v>
      </c>
      <c r="G14" s="148">
        <v>155</v>
      </c>
      <c r="H14" s="149">
        <f t="shared" si="0"/>
        <v>310</v>
      </c>
      <c r="I14" s="78" t="s">
        <v>76</v>
      </c>
      <c r="J14" s="140" t="s">
        <v>77</v>
      </c>
      <c r="K14" s="140" t="s">
        <v>78</v>
      </c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</row>
    <row r="15" spans="1:26" ht="15.75" customHeight="1" thickBot="1">
      <c r="A15" s="258"/>
      <c r="B15" s="251"/>
      <c r="C15" s="146" t="s">
        <v>202</v>
      </c>
      <c r="D15" s="147" t="s">
        <v>10</v>
      </c>
      <c r="E15" s="147" t="s">
        <v>73</v>
      </c>
      <c r="F15" s="147">
        <v>4</v>
      </c>
      <c r="G15" s="148">
        <v>115</v>
      </c>
      <c r="H15" s="149">
        <f t="shared" si="0"/>
        <v>460</v>
      </c>
      <c r="I15" s="78" t="s">
        <v>76</v>
      </c>
      <c r="J15" s="140" t="s">
        <v>77</v>
      </c>
      <c r="K15" s="140" t="s">
        <v>78</v>
      </c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</row>
    <row r="16" spans="1:26" ht="15.75" customHeight="1" thickBot="1">
      <c r="A16" s="258"/>
      <c r="B16" s="251"/>
      <c r="C16" s="146" t="s">
        <v>203</v>
      </c>
      <c r="D16" s="147" t="s">
        <v>10</v>
      </c>
      <c r="E16" s="147" t="s">
        <v>79</v>
      </c>
      <c r="F16" s="147">
        <v>1</v>
      </c>
      <c r="G16" s="148">
        <v>175</v>
      </c>
      <c r="H16" s="149">
        <f t="shared" si="0"/>
        <v>175</v>
      </c>
      <c r="I16" s="78" t="s">
        <v>76</v>
      </c>
      <c r="J16" s="140" t="s">
        <v>77</v>
      </c>
      <c r="K16" s="140" t="s">
        <v>78</v>
      </c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</row>
    <row r="17" spans="1:25" ht="15.75" customHeight="1" thickBot="1">
      <c r="A17" s="258"/>
      <c r="B17" s="251"/>
      <c r="C17" s="146" t="s">
        <v>204</v>
      </c>
      <c r="D17" s="147" t="s">
        <v>10</v>
      </c>
      <c r="E17" s="147" t="s">
        <v>73</v>
      </c>
      <c r="F17" s="147">
        <v>3</v>
      </c>
      <c r="G17" s="148">
        <v>28</v>
      </c>
      <c r="H17" s="149">
        <f t="shared" si="0"/>
        <v>84</v>
      </c>
      <c r="I17" s="78" t="s">
        <v>76</v>
      </c>
      <c r="J17" s="140" t="s">
        <v>77</v>
      </c>
      <c r="K17" s="140" t="s">
        <v>78</v>
      </c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</row>
    <row r="18" spans="1:25" ht="15.75" customHeight="1" thickBot="1">
      <c r="A18" s="259"/>
      <c r="B18" s="252"/>
      <c r="C18" s="150" t="s">
        <v>205</v>
      </c>
      <c r="D18" s="151" t="s">
        <v>10</v>
      </c>
      <c r="E18" s="151" t="s">
        <v>73</v>
      </c>
      <c r="F18" s="151">
        <v>1</v>
      </c>
      <c r="G18" s="152">
        <v>390</v>
      </c>
      <c r="H18" s="153">
        <f t="shared" si="0"/>
        <v>390</v>
      </c>
      <c r="I18" s="79" t="s">
        <v>76</v>
      </c>
      <c r="J18" s="140" t="s">
        <v>77</v>
      </c>
      <c r="K18" s="140" t="s">
        <v>78</v>
      </c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</row>
    <row r="19" spans="1:25" ht="15.75" customHeight="1" thickBot="1">
      <c r="A19" s="257">
        <v>45938</v>
      </c>
      <c r="B19" s="250">
        <v>117</v>
      </c>
      <c r="C19" s="142" t="s">
        <v>206</v>
      </c>
      <c r="D19" s="143" t="s">
        <v>10</v>
      </c>
      <c r="E19" s="143" t="s">
        <v>73</v>
      </c>
      <c r="F19" s="143">
        <v>1</v>
      </c>
      <c r="G19" s="144">
        <v>2800</v>
      </c>
      <c r="H19" s="145">
        <f t="shared" si="0"/>
        <v>2800</v>
      </c>
      <c r="I19" s="77" t="s">
        <v>76</v>
      </c>
      <c r="J19" s="140" t="s">
        <v>77</v>
      </c>
      <c r="K19" s="140" t="s">
        <v>78</v>
      </c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</row>
    <row r="20" spans="1:25" ht="15.75" customHeight="1" thickBot="1">
      <c r="A20" s="259"/>
      <c r="B20" s="252"/>
      <c r="C20" s="150" t="s">
        <v>207</v>
      </c>
      <c r="D20" s="151" t="s">
        <v>10</v>
      </c>
      <c r="E20" s="151" t="s">
        <v>73</v>
      </c>
      <c r="F20" s="151">
        <v>8</v>
      </c>
      <c r="G20" s="152">
        <v>289</v>
      </c>
      <c r="H20" s="153">
        <f t="shared" si="0"/>
        <v>2312</v>
      </c>
      <c r="I20" s="79" t="s">
        <v>76</v>
      </c>
      <c r="J20" s="140" t="s">
        <v>77</v>
      </c>
      <c r="K20" s="140" t="s">
        <v>78</v>
      </c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</row>
    <row r="21" spans="1:25" s="162" customFormat="1" ht="21.75" customHeight="1" thickBot="1">
      <c r="A21" s="154">
        <v>45943</v>
      </c>
      <c r="B21" s="155">
        <v>118</v>
      </c>
      <c r="C21" s="156" t="s">
        <v>208</v>
      </c>
      <c r="D21" s="157" t="s">
        <v>10</v>
      </c>
      <c r="E21" s="157" t="s">
        <v>73</v>
      </c>
      <c r="F21" s="157">
        <v>20</v>
      </c>
      <c r="G21" s="158">
        <v>400</v>
      </c>
      <c r="H21" s="159">
        <f>+F21*G21</f>
        <v>8000</v>
      </c>
      <c r="I21" s="160" t="s">
        <v>76</v>
      </c>
      <c r="J21" s="140" t="s">
        <v>77</v>
      </c>
      <c r="K21" s="140" t="s">
        <v>78</v>
      </c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</row>
    <row r="22" spans="1:25" ht="15.75" customHeight="1" thickBot="1">
      <c r="A22" s="257">
        <v>45943</v>
      </c>
      <c r="B22" s="250">
        <v>119</v>
      </c>
      <c r="C22" s="142" t="s">
        <v>197</v>
      </c>
      <c r="D22" s="143" t="s">
        <v>10</v>
      </c>
      <c r="E22" s="143" t="s">
        <v>73</v>
      </c>
      <c r="F22" s="143">
        <v>3</v>
      </c>
      <c r="G22" s="144">
        <v>235</v>
      </c>
      <c r="H22" s="145">
        <f t="shared" si="0"/>
        <v>705</v>
      </c>
      <c r="I22" s="77" t="s">
        <v>76</v>
      </c>
      <c r="J22" s="140" t="s">
        <v>77</v>
      </c>
      <c r="K22" s="140" t="s">
        <v>78</v>
      </c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</row>
    <row r="23" spans="1:25" ht="15.75" customHeight="1" thickBot="1">
      <c r="A23" s="258"/>
      <c r="B23" s="251"/>
      <c r="C23" s="146" t="s">
        <v>209</v>
      </c>
      <c r="D23" s="147" t="s">
        <v>10</v>
      </c>
      <c r="E23" s="147" t="s">
        <v>73</v>
      </c>
      <c r="F23" s="147">
        <v>3</v>
      </c>
      <c r="G23" s="148">
        <v>185</v>
      </c>
      <c r="H23" s="149">
        <f t="shared" si="0"/>
        <v>555</v>
      </c>
      <c r="I23" s="78" t="s">
        <v>76</v>
      </c>
      <c r="J23" s="140" t="s">
        <v>77</v>
      </c>
      <c r="K23" s="140" t="s">
        <v>78</v>
      </c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</row>
    <row r="24" spans="1:25" ht="15.75" customHeight="1" thickBot="1">
      <c r="A24" s="258"/>
      <c r="B24" s="251"/>
      <c r="C24" s="146" t="s">
        <v>210</v>
      </c>
      <c r="D24" s="147" t="s">
        <v>10</v>
      </c>
      <c r="E24" s="147" t="s">
        <v>73</v>
      </c>
      <c r="F24" s="147">
        <v>1</v>
      </c>
      <c r="G24" s="148">
        <v>285</v>
      </c>
      <c r="H24" s="149">
        <f t="shared" si="0"/>
        <v>285</v>
      </c>
      <c r="I24" s="78" t="s">
        <v>76</v>
      </c>
      <c r="J24" s="140" t="s">
        <v>77</v>
      </c>
      <c r="K24" s="140" t="s">
        <v>78</v>
      </c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</row>
    <row r="25" spans="1:25" ht="15.75" customHeight="1" thickBot="1">
      <c r="A25" s="258"/>
      <c r="B25" s="251"/>
      <c r="C25" s="146" t="s">
        <v>211</v>
      </c>
      <c r="D25" s="147" t="s">
        <v>10</v>
      </c>
      <c r="E25" s="147" t="s">
        <v>73</v>
      </c>
      <c r="F25" s="147">
        <v>10</v>
      </c>
      <c r="G25" s="148">
        <v>55</v>
      </c>
      <c r="H25" s="149">
        <f t="shared" si="0"/>
        <v>550</v>
      </c>
      <c r="I25" s="78" t="s">
        <v>76</v>
      </c>
      <c r="J25" s="140" t="s">
        <v>77</v>
      </c>
      <c r="K25" s="140" t="s">
        <v>78</v>
      </c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</row>
    <row r="26" spans="1:25" ht="15.75" customHeight="1" thickBot="1">
      <c r="A26" s="258"/>
      <c r="B26" s="251"/>
      <c r="C26" s="146" t="s">
        <v>212</v>
      </c>
      <c r="D26" s="147" t="s">
        <v>10</v>
      </c>
      <c r="E26" s="147" t="s">
        <v>73</v>
      </c>
      <c r="F26" s="147">
        <v>4</v>
      </c>
      <c r="G26" s="148">
        <v>225</v>
      </c>
      <c r="H26" s="149">
        <f t="shared" si="0"/>
        <v>900</v>
      </c>
      <c r="I26" s="78" t="s">
        <v>76</v>
      </c>
      <c r="J26" s="140" t="s">
        <v>77</v>
      </c>
      <c r="K26" s="140" t="s">
        <v>78</v>
      </c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</row>
    <row r="27" spans="1:25" ht="15.75" customHeight="1" thickBot="1">
      <c r="A27" s="258"/>
      <c r="B27" s="251"/>
      <c r="C27" s="146" t="s">
        <v>213</v>
      </c>
      <c r="D27" s="147" t="s">
        <v>10</v>
      </c>
      <c r="E27" s="147" t="s">
        <v>73</v>
      </c>
      <c r="F27" s="147">
        <v>3</v>
      </c>
      <c r="G27" s="148">
        <v>285</v>
      </c>
      <c r="H27" s="149">
        <f t="shared" si="0"/>
        <v>855</v>
      </c>
      <c r="I27" s="78" t="s">
        <v>76</v>
      </c>
      <c r="J27" s="140" t="s">
        <v>77</v>
      </c>
      <c r="K27" s="140" t="s">
        <v>78</v>
      </c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</row>
    <row r="28" spans="1:25" ht="15.75" customHeight="1" thickBot="1">
      <c r="A28" s="258"/>
      <c r="B28" s="251"/>
      <c r="C28" s="146" t="s">
        <v>214</v>
      </c>
      <c r="D28" s="147" t="s">
        <v>10</v>
      </c>
      <c r="E28" s="147" t="s">
        <v>73</v>
      </c>
      <c r="F28" s="147">
        <v>5</v>
      </c>
      <c r="G28" s="148">
        <v>60</v>
      </c>
      <c r="H28" s="149">
        <f t="shared" si="0"/>
        <v>300</v>
      </c>
      <c r="I28" s="78" t="s">
        <v>76</v>
      </c>
      <c r="J28" s="140" t="s">
        <v>77</v>
      </c>
      <c r="K28" s="140" t="s">
        <v>78</v>
      </c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</row>
    <row r="29" spans="1:25" ht="15.75" customHeight="1" thickBot="1">
      <c r="A29" s="258"/>
      <c r="B29" s="251"/>
      <c r="C29" s="146" t="s">
        <v>84</v>
      </c>
      <c r="D29" s="147" t="s">
        <v>10</v>
      </c>
      <c r="E29" s="147" t="s">
        <v>73</v>
      </c>
      <c r="F29" s="147">
        <v>1</v>
      </c>
      <c r="G29" s="148">
        <v>225</v>
      </c>
      <c r="H29" s="149">
        <f t="shared" si="0"/>
        <v>225</v>
      </c>
      <c r="I29" s="78" t="s">
        <v>76</v>
      </c>
      <c r="J29" s="140" t="s">
        <v>77</v>
      </c>
      <c r="K29" s="140" t="s">
        <v>78</v>
      </c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</row>
    <row r="30" spans="1:25" ht="15.75" customHeight="1" thickBot="1">
      <c r="A30" s="259"/>
      <c r="B30" s="252"/>
      <c r="C30" s="150" t="s">
        <v>215</v>
      </c>
      <c r="D30" s="151" t="s">
        <v>10</v>
      </c>
      <c r="E30" s="151" t="s">
        <v>73</v>
      </c>
      <c r="F30" s="151">
        <v>11</v>
      </c>
      <c r="G30" s="152">
        <v>60</v>
      </c>
      <c r="H30" s="153">
        <f t="shared" si="0"/>
        <v>660</v>
      </c>
      <c r="I30" s="79" t="s">
        <v>76</v>
      </c>
      <c r="J30" s="140" t="s">
        <v>77</v>
      </c>
      <c r="K30" s="140" t="s">
        <v>78</v>
      </c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</row>
    <row r="31" spans="1:25" ht="15.75" customHeight="1" thickBot="1">
      <c r="A31" s="253">
        <v>45950</v>
      </c>
      <c r="B31" s="251">
        <v>120</v>
      </c>
      <c r="C31" s="163" t="s">
        <v>216</v>
      </c>
      <c r="D31" s="164" t="s">
        <v>10</v>
      </c>
      <c r="E31" s="164" t="s">
        <v>73</v>
      </c>
      <c r="F31" s="164">
        <v>1</v>
      </c>
      <c r="G31" s="165">
        <v>355</v>
      </c>
      <c r="H31" s="166">
        <f t="shared" si="0"/>
        <v>355</v>
      </c>
      <c r="I31" s="167" t="s">
        <v>76</v>
      </c>
      <c r="J31" s="140" t="s">
        <v>77</v>
      </c>
      <c r="K31" s="140" t="s">
        <v>78</v>
      </c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</row>
    <row r="32" spans="1:25" ht="15.75" customHeight="1" thickBot="1">
      <c r="A32" s="253"/>
      <c r="B32" s="251"/>
      <c r="C32" s="168" t="s">
        <v>83</v>
      </c>
      <c r="D32" s="169" t="s">
        <v>10</v>
      </c>
      <c r="E32" s="169" t="s">
        <v>73</v>
      </c>
      <c r="F32" s="169">
        <v>1</v>
      </c>
      <c r="G32" s="170">
        <v>355</v>
      </c>
      <c r="H32" s="171">
        <f t="shared" si="0"/>
        <v>355</v>
      </c>
      <c r="I32" s="172" t="s">
        <v>76</v>
      </c>
      <c r="J32" s="140" t="s">
        <v>77</v>
      </c>
      <c r="K32" s="140" t="s">
        <v>78</v>
      </c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</row>
    <row r="33" spans="1:25" ht="15.75" customHeight="1" thickBot="1">
      <c r="A33" s="253"/>
      <c r="B33" s="251"/>
      <c r="C33" s="168" t="s">
        <v>217</v>
      </c>
      <c r="D33" s="169" t="s">
        <v>10</v>
      </c>
      <c r="E33" s="169" t="s">
        <v>73</v>
      </c>
      <c r="F33" s="169">
        <v>2</v>
      </c>
      <c r="G33" s="170">
        <v>520</v>
      </c>
      <c r="H33" s="171">
        <f t="shared" si="0"/>
        <v>1040</v>
      </c>
      <c r="I33" s="172" t="s">
        <v>76</v>
      </c>
      <c r="J33" s="140" t="s">
        <v>77</v>
      </c>
      <c r="K33" s="140" t="s">
        <v>78</v>
      </c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</row>
    <row r="34" spans="1:25" ht="15.75" customHeight="1" thickBot="1">
      <c r="A34" s="253"/>
      <c r="B34" s="251"/>
      <c r="C34" s="168" t="s">
        <v>218</v>
      </c>
      <c r="D34" s="169" t="s">
        <v>10</v>
      </c>
      <c r="E34" s="169" t="s">
        <v>73</v>
      </c>
      <c r="F34" s="169">
        <v>1</v>
      </c>
      <c r="G34" s="170">
        <v>465</v>
      </c>
      <c r="H34" s="171">
        <f t="shared" si="0"/>
        <v>465</v>
      </c>
      <c r="I34" s="172" t="s">
        <v>76</v>
      </c>
      <c r="J34" s="140" t="s">
        <v>77</v>
      </c>
      <c r="K34" s="140" t="s">
        <v>78</v>
      </c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</row>
    <row r="35" spans="1:25" ht="15.75" customHeight="1" thickBot="1">
      <c r="A35" s="253"/>
      <c r="B35" s="251"/>
      <c r="C35" s="168" t="s">
        <v>219</v>
      </c>
      <c r="D35" s="169" t="s">
        <v>10</v>
      </c>
      <c r="E35" s="169" t="s">
        <v>73</v>
      </c>
      <c r="F35" s="169">
        <v>2</v>
      </c>
      <c r="G35" s="170">
        <v>420</v>
      </c>
      <c r="H35" s="171">
        <f t="shared" si="0"/>
        <v>840</v>
      </c>
      <c r="I35" s="172" t="s">
        <v>76</v>
      </c>
      <c r="J35" s="140" t="s">
        <v>77</v>
      </c>
      <c r="K35" s="140" t="s">
        <v>78</v>
      </c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</row>
    <row r="36" spans="1:25" ht="15.75" customHeight="1" thickBot="1">
      <c r="A36" s="253"/>
      <c r="B36" s="251"/>
      <c r="C36" s="168" t="s">
        <v>220</v>
      </c>
      <c r="D36" s="169" t="s">
        <v>10</v>
      </c>
      <c r="E36" s="169" t="s">
        <v>73</v>
      </c>
      <c r="F36" s="169">
        <v>2</v>
      </c>
      <c r="G36" s="170">
        <v>355</v>
      </c>
      <c r="H36" s="171">
        <f t="shared" si="0"/>
        <v>710</v>
      </c>
      <c r="I36" s="172" t="s">
        <v>76</v>
      </c>
      <c r="J36" s="140" t="s">
        <v>77</v>
      </c>
      <c r="K36" s="140" t="s">
        <v>78</v>
      </c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</row>
    <row r="37" spans="1:25" ht="15.75" customHeight="1" thickBot="1">
      <c r="A37" s="253"/>
      <c r="B37" s="251"/>
      <c r="C37" s="168" t="s">
        <v>221</v>
      </c>
      <c r="D37" s="169" t="s">
        <v>10</v>
      </c>
      <c r="E37" s="169" t="s">
        <v>73</v>
      </c>
      <c r="F37" s="169">
        <v>1</v>
      </c>
      <c r="G37" s="170">
        <v>525</v>
      </c>
      <c r="H37" s="171">
        <f t="shared" si="0"/>
        <v>525</v>
      </c>
      <c r="I37" s="172" t="s">
        <v>76</v>
      </c>
      <c r="J37" s="140" t="s">
        <v>77</v>
      </c>
      <c r="K37" s="140" t="s">
        <v>78</v>
      </c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</row>
    <row r="38" spans="1:25" ht="15.75" customHeight="1" thickBot="1">
      <c r="A38" s="253"/>
      <c r="B38" s="251"/>
      <c r="C38" s="168" t="s">
        <v>222</v>
      </c>
      <c r="D38" s="147" t="s">
        <v>10</v>
      </c>
      <c r="E38" s="147" t="s">
        <v>73</v>
      </c>
      <c r="F38" s="147">
        <v>4</v>
      </c>
      <c r="G38" s="148">
        <v>60</v>
      </c>
      <c r="H38" s="149">
        <f t="shared" si="0"/>
        <v>240</v>
      </c>
      <c r="I38" s="78" t="s">
        <v>76</v>
      </c>
      <c r="J38" s="140" t="s">
        <v>77</v>
      </c>
      <c r="K38" s="140" t="s">
        <v>78</v>
      </c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</row>
    <row r="39" spans="1:25" ht="15.75" customHeight="1" thickBot="1">
      <c r="A39" s="253"/>
      <c r="B39" s="251"/>
      <c r="C39" s="146" t="s">
        <v>86</v>
      </c>
      <c r="D39" s="147" t="s">
        <v>10</v>
      </c>
      <c r="E39" s="147" t="s">
        <v>73</v>
      </c>
      <c r="F39" s="147">
        <v>2</v>
      </c>
      <c r="G39" s="148">
        <v>225</v>
      </c>
      <c r="H39" s="149">
        <f t="shared" si="0"/>
        <v>450</v>
      </c>
      <c r="I39" s="78" t="s">
        <v>76</v>
      </c>
      <c r="J39" s="140" t="s">
        <v>77</v>
      </c>
      <c r="K39" s="140" t="s">
        <v>78</v>
      </c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</row>
    <row r="40" spans="1:25" ht="15.75" customHeight="1" thickBot="1">
      <c r="A40" s="253"/>
      <c r="B40" s="251"/>
      <c r="C40" s="146" t="s">
        <v>223</v>
      </c>
      <c r="D40" s="147" t="s">
        <v>10</v>
      </c>
      <c r="E40" s="147" t="s">
        <v>73</v>
      </c>
      <c r="F40" s="147">
        <v>3</v>
      </c>
      <c r="G40" s="148">
        <v>220</v>
      </c>
      <c r="H40" s="149">
        <f t="shared" si="0"/>
        <v>660</v>
      </c>
      <c r="I40" s="78" t="s">
        <v>76</v>
      </c>
      <c r="J40" s="140" t="s">
        <v>77</v>
      </c>
      <c r="K40" s="140" t="s">
        <v>78</v>
      </c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</row>
    <row r="41" spans="1:25" ht="15.75" customHeight="1" thickBot="1">
      <c r="A41" s="253"/>
      <c r="B41" s="251"/>
      <c r="C41" s="146" t="s">
        <v>211</v>
      </c>
      <c r="D41" s="147" t="s">
        <v>10</v>
      </c>
      <c r="E41" s="147" t="s">
        <v>73</v>
      </c>
      <c r="F41" s="147">
        <v>20</v>
      </c>
      <c r="G41" s="148">
        <v>55</v>
      </c>
      <c r="H41" s="149">
        <f t="shared" si="0"/>
        <v>1100</v>
      </c>
      <c r="I41" s="78" t="s">
        <v>76</v>
      </c>
      <c r="J41" s="140" t="s">
        <v>77</v>
      </c>
      <c r="K41" s="140" t="s">
        <v>78</v>
      </c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</row>
    <row r="42" spans="1:25" ht="15.75" customHeight="1" thickBot="1">
      <c r="A42" s="253"/>
      <c r="B42" s="251"/>
      <c r="C42" s="146" t="s">
        <v>224</v>
      </c>
      <c r="D42" s="147" t="s">
        <v>10</v>
      </c>
      <c r="E42" s="147" t="s">
        <v>73</v>
      </c>
      <c r="F42" s="147">
        <v>34</v>
      </c>
      <c r="G42" s="148">
        <v>60</v>
      </c>
      <c r="H42" s="149">
        <f t="shared" si="0"/>
        <v>2040</v>
      </c>
      <c r="I42" s="78" t="s">
        <v>76</v>
      </c>
      <c r="J42" s="140" t="s">
        <v>77</v>
      </c>
      <c r="K42" s="140" t="s">
        <v>78</v>
      </c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</row>
    <row r="43" spans="1:25" ht="15.75" customHeight="1" thickBot="1">
      <c r="A43" s="253"/>
      <c r="B43" s="251"/>
      <c r="C43" s="146" t="s">
        <v>225</v>
      </c>
      <c r="D43" s="147" t="s">
        <v>10</v>
      </c>
      <c r="E43" s="147" t="s">
        <v>73</v>
      </c>
      <c r="F43" s="147">
        <v>1</v>
      </c>
      <c r="G43" s="148">
        <v>185</v>
      </c>
      <c r="H43" s="149">
        <f t="shared" si="0"/>
        <v>185</v>
      </c>
      <c r="I43" s="78" t="s">
        <v>76</v>
      </c>
      <c r="J43" s="140" t="s">
        <v>77</v>
      </c>
      <c r="K43" s="140" t="s">
        <v>78</v>
      </c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</row>
    <row r="44" spans="1:25" ht="15.75" customHeight="1" thickBot="1">
      <c r="A44" s="253"/>
      <c r="B44" s="251"/>
      <c r="C44" s="146" t="s">
        <v>226</v>
      </c>
      <c r="D44" s="147" t="s">
        <v>10</v>
      </c>
      <c r="E44" s="147" t="s">
        <v>73</v>
      </c>
      <c r="F44" s="147">
        <v>1</v>
      </c>
      <c r="G44" s="148">
        <v>60</v>
      </c>
      <c r="H44" s="149">
        <f t="shared" si="0"/>
        <v>60</v>
      </c>
      <c r="I44" s="78" t="s">
        <v>76</v>
      </c>
      <c r="J44" s="140" t="s">
        <v>77</v>
      </c>
      <c r="K44" s="140" t="s">
        <v>78</v>
      </c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</row>
    <row r="45" spans="1:25" ht="15.75" customHeight="1" thickBot="1">
      <c r="A45" s="253"/>
      <c r="B45" s="251"/>
      <c r="C45" s="150" t="s">
        <v>84</v>
      </c>
      <c r="D45" s="151" t="s">
        <v>10</v>
      </c>
      <c r="E45" s="151" t="s">
        <v>73</v>
      </c>
      <c r="F45" s="151">
        <v>2</v>
      </c>
      <c r="G45" s="152">
        <v>225</v>
      </c>
      <c r="H45" s="153">
        <f t="shared" si="0"/>
        <v>450</v>
      </c>
      <c r="I45" s="79" t="s">
        <v>76</v>
      </c>
      <c r="J45" s="140" t="s">
        <v>77</v>
      </c>
      <c r="K45" s="140" t="s">
        <v>78</v>
      </c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</row>
    <row r="46" spans="1:25" s="178" customFormat="1" ht="15.75" customHeight="1" thickBot="1">
      <c r="A46" s="263">
        <v>45957</v>
      </c>
      <c r="B46" s="260">
        <v>121</v>
      </c>
      <c r="C46" s="173" t="s">
        <v>227</v>
      </c>
      <c r="D46" s="174" t="s">
        <v>10</v>
      </c>
      <c r="E46" s="174" t="s">
        <v>73</v>
      </c>
      <c r="F46" s="174">
        <v>1</v>
      </c>
      <c r="G46" s="175">
        <v>425</v>
      </c>
      <c r="H46" s="145">
        <f t="shared" si="0"/>
        <v>425</v>
      </c>
      <c r="I46" s="176" t="s">
        <v>76</v>
      </c>
      <c r="J46" s="140" t="s">
        <v>77</v>
      </c>
      <c r="K46" s="140" t="s">
        <v>78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</row>
    <row r="47" spans="1:25" s="178" customFormat="1" ht="15.75" customHeight="1" thickBot="1">
      <c r="A47" s="264"/>
      <c r="B47" s="261"/>
      <c r="C47" s="168" t="s">
        <v>85</v>
      </c>
      <c r="D47" s="169" t="s">
        <v>10</v>
      </c>
      <c r="E47" s="169" t="s">
        <v>73</v>
      </c>
      <c r="F47" s="169">
        <v>1</v>
      </c>
      <c r="G47" s="170">
        <v>210</v>
      </c>
      <c r="H47" s="149">
        <f t="shared" si="0"/>
        <v>210</v>
      </c>
      <c r="I47" s="172" t="s">
        <v>76</v>
      </c>
      <c r="J47" s="140" t="s">
        <v>77</v>
      </c>
      <c r="K47" s="140" t="s">
        <v>78</v>
      </c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</row>
    <row r="48" spans="1:25" s="178" customFormat="1" ht="15.75" customHeight="1" thickBot="1">
      <c r="A48" s="264"/>
      <c r="B48" s="261"/>
      <c r="C48" s="168" t="s">
        <v>226</v>
      </c>
      <c r="D48" s="169" t="s">
        <v>10</v>
      </c>
      <c r="E48" s="169" t="s">
        <v>73</v>
      </c>
      <c r="F48" s="169">
        <v>3</v>
      </c>
      <c r="G48" s="170">
        <v>60</v>
      </c>
      <c r="H48" s="149">
        <f t="shared" si="0"/>
        <v>180</v>
      </c>
      <c r="I48" s="172" t="s">
        <v>76</v>
      </c>
      <c r="J48" s="140" t="s">
        <v>77</v>
      </c>
      <c r="K48" s="140" t="s">
        <v>78</v>
      </c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</row>
    <row r="49" spans="1:25" s="178" customFormat="1" ht="15.75" customHeight="1" thickBot="1">
      <c r="A49" s="264"/>
      <c r="B49" s="261"/>
      <c r="C49" s="168" t="s">
        <v>219</v>
      </c>
      <c r="D49" s="169" t="s">
        <v>10</v>
      </c>
      <c r="E49" s="169" t="s">
        <v>73</v>
      </c>
      <c r="F49" s="169">
        <v>11</v>
      </c>
      <c r="G49" s="170">
        <v>420</v>
      </c>
      <c r="H49" s="149">
        <f t="shared" si="0"/>
        <v>4620</v>
      </c>
      <c r="I49" s="172" t="s">
        <v>76</v>
      </c>
      <c r="J49" s="140" t="s">
        <v>77</v>
      </c>
      <c r="K49" s="140" t="s">
        <v>78</v>
      </c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</row>
    <row r="50" spans="1:25" s="178" customFormat="1" ht="15.75" customHeight="1" thickBot="1">
      <c r="A50" s="264"/>
      <c r="B50" s="261"/>
      <c r="C50" s="168" t="s">
        <v>222</v>
      </c>
      <c r="D50" s="169" t="s">
        <v>10</v>
      </c>
      <c r="E50" s="169" t="s">
        <v>73</v>
      </c>
      <c r="F50" s="169">
        <v>1</v>
      </c>
      <c r="G50" s="170">
        <v>60</v>
      </c>
      <c r="H50" s="149">
        <f t="shared" si="0"/>
        <v>60</v>
      </c>
      <c r="I50" s="172" t="s">
        <v>76</v>
      </c>
      <c r="J50" s="140" t="s">
        <v>77</v>
      </c>
      <c r="K50" s="140" t="s">
        <v>78</v>
      </c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</row>
    <row r="51" spans="1:25" s="178" customFormat="1" ht="15.75" customHeight="1" thickBot="1">
      <c r="A51" s="264"/>
      <c r="B51" s="261"/>
      <c r="C51" s="168" t="s">
        <v>228</v>
      </c>
      <c r="D51" s="169" t="s">
        <v>10</v>
      </c>
      <c r="E51" s="169" t="s">
        <v>73</v>
      </c>
      <c r="F51" s="169">
        <v>8</v>
      </c>
      <c r="G51" s="170">
        <v>58</v>
      </c>
      <c r="H51" s="149">
        <f t="shared" si="0"/>
        <v>464</v>
      </c>
      <c r="I51" s="172" t="s">
        <v>76</v>
      </c>
      <c r="J51" s="140" t="s">
        <v>77</v>
      </c>
      <c r="K51" s="140" t="s">
        <v>78</v>
      </c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</row>
    <row r="52" spans="1:25" s="178" customFormat="1" ht="15.75" customHeight="1" thickBot="1">
      <c r="A52" s="265"/>
      <c r="B52" s="262"/>
      <c r="C52" s="179" t="s">
        <v>211</v>
      </c>
      <c r="D52" s="180" t="s">
        <v>10</v>
      </c>
      <c r="E52" s="180" t="s">
        <v>73</v>
      </c>
      <c r="F52" s="180">
        <v>7</v>
      </c>
      <c r="G52" s="181">
        <v>55</v>
      </c>
      <c r="H52" s="153">
        <f t="shared" si="0"/>
        <v>385</v>
      </c>
      <c r="I52" s="182" t="s">
        <v>76</v>
      </c>
      <c r="J52" s="140" t="s">
        <v>77</v>
      </c>
      <c r="K52" s="140" t="s">
        <v>78</v>
      </c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</row>
    <row r="53" spans="1:25" ht="30.4" customHeight="1">
      <c r="A53" s="238" t="s">
        <v>13</v>
      </c>
      <c r="B53" s="239"/>
      <c r="C53" s="239"/>
      <c r="D53" s="239"/>
      <c r="E53" s="239"/>
      <c r="F53" s="239"/>
      <c r="G53" s="239"/>
      <c r="H53" s="239"/>
      <c r="I53" s="239"/>
      <c r="J53" s="239"/>
      <c r="K53" s="240"/>
    </row>
    <row r="54" spans="1:25" ht="30" customHeight="1">
      <c r="A54" s="254" t="s">
        <v>234</v>
      </c>
      <c r="B54" s="255"/>
      <c r="C54" s="255"/>
      <c r="D54" s="255"/>
      <c r="E54" s="255"/>
      <c r="F54" s="255"/>
      <c r="G54" s="255"/>
      <c r="H54" s="255"/>
      <c r="I54" s="255"/>
      <c r="J54" s="255"/>
      <c r="K54" s="256"/>
    </row>
    <row r="55" spans="1:25" ht="30.4" customHeight="1" thickBot="1">
      <c r="A55" s="254" t="s">
        <v>87</v>
      </c>
      <c r="B55" s="255"/>
      <c r="C55" s="255"/>
      <c r="D55" s="255"/>
      <c r="E55" s="255"/>
      <c r="F55" s="255"/>
      <c r="G55" s="255"/>
      <c r="H55" s="255"/>
      <c r="I55" s="255"/>
      <c r="J55" s="255"/>
      <c r="K55" s="256"/>
    </row>
    <row r="56" spans="1:25" ht="30" customHeight="1" thickBot="1">
      <c r="A56" s="1" t="s">
        <v>1</v>
      </c>
      <c r="B56" s="2" t="s">
        <v>2</v>
      </c>
      <c r="C56" s="2" t="s">
        <v>3</v>
      </c>
      <c r="D56" s="2" t="s">
        <v>23</v>
      </c>
      <c r="E56" s="2" t="s">
        <v>24</v>
      </c>
      <c r="F56" s="2" t="s">
        <v>4</v>
      </c>
      <c r="G56" s="2" t="s">
        <v>5</v>
      </c>
      <c r="H56" s="2" t="s">
        <v>6</v>
      </c>
      <c r="I56" s="2" t="s">
        <v>7</v>
      </c>
      <c r="J56" s="27" t="s">
        <v>8</v>
      </c>
      <c r="K56" s="27" t="s">
        <v>9</v>
      </c>
    </row>
    <row r="57" spans="1:25" s="178" customFormat="1" ht="15.75" customHeight="1" thickBot="1">
      <c r="A57" s="188">
        <v>45957</v>
      </c>
      <c r="B57" s="187">
        <v>121</v>
      </c>
      <c r="C57" s="163" t="s">
        <v>229</v>
      </c>
      <c r="D57" s="164" t="s">
        <v>10</v>
      </c>
      <c r="E57" s="164" t="s">
        <v>73</v>
      </c>
      <c r="F57" s="164">
        <v>4</v>
      </c>
      <c r="G57" s="165">
        <v>399</v>
      </c>
      <c r="H57" s="189">
        <f t="shared" si="0"/>
        <v>1596</v>
      </c>
      <c r="I57" s="167" t="s">
        <v>76</v>
      </c>
      <c r="J57" s="190" t="s">
        <v>77</v>
      </c>
      <c r="K57" s="190" t="s">
        <v>78</v>
      </c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</row>
    <row r="58" spans="1:25" s="178" customFormat="1" ht="15.75" customHeight="1" thickBot="1">
      <c r="A58" s="185"/>
      <c r="B58" s="183"/>
      <c r="C58" s="168" t="s">
        <v>230</v>
      </c>
      <c r="D58" s="169" t="s">
        <v>10</v>
      </c>
      <c r="E58" s="169" t="s">
        <v>73</v>
      </c>
      <c r="F58" s="169">
        <v>3</v>
      </c>
      <c r="G58" s="170">
        <v>180</v>
      </c>
      <c r="H58" s="149">
        <f t="shared" si="0"/>
        <v>540</v>
      </c>
      <c r="I58" s="172" t="s">
        <v>76</v>
      </c>
      <c r="J58" s="140" t="s">
        <v>77</v>
      </c>
      <c r="K58" s="140" t="s">
        <v>78</v>
      </c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</row>
    <row r="59" spans="1:25" s="178" customFormat="1" ht="15.75" customHeight="1" thickBot="1">
      <c r="A59" s="185"/>
      <c r="B59" s="183"/>
      <c r="C59" s="168" t="s">
        <v>231</v>
      </c>
      <c r="D59" s="169" t="s">
        <v>10</v>
      </c>
      <c r="E59" s="169" t="s">
        <v>73</v>
      </c>
      <c r="F59" s="169">
        <v>3</v>
      </c>
      <c r="G59" s="170">
        <v>60</v>
      </c>
      <c r="H59" s="149">
        <f t="shared" si="0"/>
        <v>180</v>
      </c>
      <c r="I59" s="172" t="s">
        <v>76</v>
      </c>
      <c r="J59" s="140" t="s">
        <v>77</v>
      </c>
      <c r="K59" s="140" t="s">
        <v>78</v>
      </c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</row>
    <row r="60" spans="1:25" s="178" customFormat="1" ht="15.75" customHeight="1" thickBot="1">
      <c r="A60" s="185"/>
      <c r="B60" s="183"/>
      <c r="C60" s="168" t="s">
        <v>215</v>
      </c>
      <c r="D60" s="169" t="s">
        <v>10</v>
      </c>
      <c r="E60" s="169" t="s">
        <v>73</v>
      </c>
      <c r="F60" s="169">
        <v>7</v>
      </c>
      <c r="G60" s="170">
        <v>60</v>
      </c>
      <c r="H60" s="149">
        <f t="shared" si="0"/>
        <v>420</v>
      </c>
      <c r="I60" s="172" t="s">
        <v>76</v>
      </c>
      <c r="J60" s="140" t="s">
        <v>77</v>
      </c>
      <c r="K60" s="140" t="s">
        <v>78</v>
      </c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</row>
    <row r="61" spans="1:25" s="178" customFormat="1" ht="15.75" customHeight="1" thickBot="1">
      <c r="A61" s="186"/>
      <c r="B61" s="184"/>
      <c r="C61" s="179" t="s">
        <v>232</v>
      </c>
      <c r="D61" s="180" t="s">
        <v>10</v>
      </c>
      <c r="E61" s="180" t="s">
        <v>73</v>
      </c>
      <c r="F61" s="180">
        <v>1</v>
      </c>
      <c r="G61" s="181">
        <v>395</v>
      </c>
      <c r="H61" s="153">
        <f t="shared" si="0"/>
        <v>395</v>
      </c>
      <c r="I61" s="182" t="s">
        <v>76</v>
      </c>
      <c r="J61" s="140" t="s">
        <v>77</v>
      </c>
      <c r="K61" s="140" t="s">
        <v>78</v>
      </c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</row>
    <row r="62" spans="1:25" ht="15.75" customHeight="1" thickBot="1">
      <c r="A62" s="191" t="s">
        <v>233</v>
      </c>
      <c r="B62" s="192"/>
      <c r="C62" s="192"/>
      <c r="D62" s="192"/>
      <c r="E62" s="192"/>
      <c r="F62" s="192"/>
      <c r="G62" s="193"/>
      <c r="H62" s="220">
        <f>SUM(H5:H61)</f>
        <v>43106</v>
      </c>
      <c r="I62" s="194"/>
      <c r="J62" s="195"/>
    </row>
    <row r="63" spans="1:25" ht="15.75">
      <c r="A63" s="206"/>
      <c r="B63" s="206"/>
      <c r="C63" s="206"/>
      <c r="D63" s="207"/>
      <c r="E63" s="208"/>
      <c r="F63" s="209"/>
      <c r="G63" s="210"/>
      <c r="H63" s="211"/>
      <c r="I63" s="206"/>
      <c r="J63" s="212"/>
      <c r="K63" s="207"/>
    </row>
    <row r="64" spans="1:25" ht="15.75">
      <c r="A64" s="267" t="s">
        <v>235</v>
      </c>
      <c r="B64" s="267"/>
      <c r="C64" s="267"/>
      <c r="D64" s="207"/>
      <c r="E64" s="207"/>
      <c r="G64" s="266" t="s">
        <v>38</v>
      </c>
      <c r="H64" s="266"/>
      <c r="I64" s="266"/>
      <c r="J64" s="266"/>
      <c r="K64" s="212"/>
    </row>
    <row r="65" spans="1:11" ht="15.75">
      <c r="A65" s="266" t="s">
        <v>236</v>
      </c>
      <c r="B65" s="266"/>
      <c r="C65" s="266"/>
      <c r="D65" s="213"/>
      <c r="E65" s="213"/>
      <c r="G65" s="266" t="s">
        <v>238</v>
      </c>
      <c r="H65" s="266"/>
      <c r="I65" s="266"/>
      <c r="J65" s="266"/>
      <c r="K65" s="212"/>
    </row>
    <row r="66" spans="1:11" ht="15.75">
      <c r="A66" s="219" t="s">
        <v>237</v>
      </c>
      <c r="B66" s="219"/>
      <c r="C66" s="219"/>
      <c r="D66" s="213"/>
      <c r="E66" s="213"/>
      <c r="G66" s="266" t="s">
        <v>43</v>
      </c>
      <c r="H66" s="266"/>
      <c r="I66" s="266"/>
      <c r="J66" s="266"/>
      <c r="K66" s="212"/>
    </row>
    <row r="67" spans="1:11" ht="23.25">
      <c r="A67" s="266" t="s">
        <v>92</v>
      </c>
      <c r="B67" s="266"/>
      <c r="C67" s="266"/>
      <c r="D67" s="201"/>
      <c r="E67" s="201"/>
      <c r="F67" s="202"/>
      <c r="G67" s="266" t="s">
        <v>92</v>
      </c>
      <c r="H67" s="266"/>
      <c r="I67" s="266"/>
      <c r="J67" s="266"/>
      <c r="K67" s="200"/>
    </row>
    <row r="68" spans="1:11" ht="23.25">
      <c r="A68" s="197"/>
      <c r="B68" s="197"/>
      <c r="C68" s="201"/>
      <c r="D68" s="201"/>
      <c r="E68" s="201"/>
      <c r="F68" s="202"/>
      <c r="G68" s="203"/>
      <c r="H68" s="197"/>
      <c r="I68" s="199"/>
      <c r="J68" s="198"/>
      <c r="K68" s="200"/>
    </row>
    <row r="69" spans="1:11" ht="23.25">
      <c r="A69" s="198"/>
      <c r="B69" s="198"/>
      <c r="C69" s="214"/>
      <c r="D69" s="218" t="s">
        <v>21</v>
      </c>
      <c r="E69" s="196"/>
      <c r="F69" s="215"/>
      <c r="G69" s="215"/>
      <c r="H69" s="198"/>
      <c r="I69" s="204"/>
      <c r="J69" s="198"/>
      <c r="K69" s="200"/>
    </row>
    <row r="70" spans="1:11" ht="15.75">
      <c r="A70" s="214"/>
      <c r="B70" s="214"/>
      <c r="C70" s="217"/>
      <c r="D70" s="218" t="s">
        <v>22</v>
      </c>
      <c r="E70" s="205"/>
      <c r="F70" s="218"/>
      <c r="G70" s="218"/>
      <c r="H70" s="215"/>
      <c r="I70" s="215"/>
      <c r="J70" s="214"/>
      <c r="K70" s="216"/>
    </row>
  </sheetData>
  <mergeCells count="23">
    <mergeCell ref="A67:C67"/>
    <mergeCell ref="G65:J65"/>
    <mergeCell ref="G66:J66"/>
    <mergeCell ref="G67:J67"/>
    <mergeCell ref="G64:J64"/>
    <mergeCell ref="A64:C64"/>
    <mergeCell ref="A65:C65"/>
    <mergeCell ref="B46:B52"/>
    <mergeCell ref="A46:A52"/>
    <mergeCell ref="A53:K53"/>
    <mergeCell ref="A54:K54"/>
    <mergeCell ref="A55:K55"/>
    <mergeCell ref="B22:B30"/>
    <mergeCell ref="A31:A45"/>
    <mergeCell ref="B31:B45"/>
    <mergeCell ref="A1:K1"/>
    <mergeCell ref="A2:K2"/>
    <mergeCell ref="A3:K3"/>
    <mergeCell ref="A6:A18"/>
    <mergeCell ref="B6:B18"/>
    <mergeCell ref="A19:A20"/>
    <mergeCell ref="B19:B20"/>
    <mergeCell ref="A22:A30"/>
  </mergeCells>
  <pageMargins left="0.7" right="0.7" top="0.75" bottom="0.75" header="0.3" footer="0.3"/>
  <pageSetup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6"/>
  <sheetViews>
    <sheetView zoomScaleNormal="100" zoomScaleSheetLayoutView="100" workbookViewId="0">
      <pane ySplit="1" topLeftCell="A2" activePane="bottomLeft" state="frozen"/>
      <selection pane="bottomLeft"/>
    </sheetView>
  </sheetViews>
  <sheetFormatPr baseColWidth="10" defaultColWidth="11.42578125" defaultRowHeight="15" customHeight="1"/>
  <cols>
    <col min="1" max="1" width="3.42578125" style="3" customWidth="1"/>
    <col min="2" max="2" width="13.42578125" style="50" customWidth="1"/>
    <col min="3" max="3" width="11.5703125" style="3" bestFit="1" customWidth="1"/>
    <col min="4" max="4" width="34" style="3" customWidth="1"/>
    <col min="5" max="6" width="10.85546875" style="3" customWidth="1"/>
    <col min="7" max="7" width="10" style="3" customWidth="1"/>
    <col min="8" max="8" width="13.42578125" style="4" customWidth="1"/>
    <col min="9" max="9" width="15.42578125" style="5" customWidth="1"/>
    <col min="10" max="10" width="29.5703125" style="3" customWidth="1"/>
    <col min="11" max="11" width="17.140625" style="3" customWidth="1"/>
    <col min="12" max="12" width="19.5703125" style="3" customWidth="1"/>
    <col min="13" max="16384" width="11.42578125" style="3"/>
  </cols>
  <sheetData>
    <row r="1" spans="2:12" ht="11.45" customHeight="1">
      <c r="B1" s="268"/>
      <c r="C1" s="269"/>
      <c r="D1" s="269"/>
      <c r="E1" s="269"/>
      <c r="F1" s="269"/>
      <c r="G1" s="269"/>
      <c r="H1" s="269"/>
      <c r="I1" s="269"/>
      <c r="J1" s="269"/>
      <c r="K1" s="269"/>
      <c r="L1" s="270"/>
    </row>
    <row r="2" spans="2:12" ht="27.75" customHeight="1">
      <c r="B2" s="271" t="s">
        <v>13</v>
      </c>
      <c r="C2" s="272"/>
      <c r="D2" s="272"/>
      <c r="E2" s="272"/>
      <c r="F2" s="272"/>
      <c r="G2" s="272"/>
      <c r="H2" s="272"/>
      <c r="I2" s="272"/>
      <c r="J2" s="272"/>
      <c r="K2" s="272"/>
      <c r="L2" s="273"/>
    </row>
    <row r="3" spans="2:12" ht="27.75" customHeight="1">
      <c r="B3" s="274" t="s">
        <v>234</v>
      </c>
      <c r="C3" s="275"/>
      <c r="D3" s="275"/>
      <c r="E3" s="275"/>
      <c r="F3" s="275"/>
      <c r="G3" s="275"/>
      <c r="H3" s="275"/>
      <c r="I3" s="275"/>
      <c r="J3" s="275"/>
      <c r="K3" s="275"/>
      <c r="L3" s="276"/>
    </row>
    <row r="4" spans="2:12" ht="31.5" customHeight="1" thickBot="1">
      <c r="B4" s="277" t="s">
        <v>14</v>
      </c>
      <c r="C4" s="278"/>
      <c r="D4" s="278"/>
      <c r="E4" s="278"/>
      <c r="F4" s="278"/>
      <c r="G4" s="278"/>
      <c r="H4" s="278"/>
      <c r="I4" s="278"/>
      <c r="J4" s="278"/>
      <c r="K4" s="278"/>
      <c r="L4" s="279"/>
    </row>
    <row r="5" spans="2:12" ht="45">
      <c r="B5" s="72" t="s">
        <v>25</v>
      </c>
      <c r="C5" s="73" t="s">
        <v>26</v>
      </c>
      <c r="D5" s="73" t="s">
        <v>3</v>
      </c>
      <c r="E5" s="73" t="s">
        <v>27</v>
      </c>
      <c r="F5" s="73" t="s">
        <v>28</v>
      </c>
      <c r="G5" s="74" t="s">
        <v>29</v>
      </c>
      <c r="H5" s="75" t="s">
        <v>30</v>
      </c>
      <c r="I5" s="75" t="s">
        <v>31</v>
      </c>
      <c r="J5" s="73" t="s">
        <v>7</v>
      </c>
      <c r="K5" s="73" t="s">
        <v>8</v>
      </c>
      <c r="L5" s="76" t="s">
        <v>9</v>
      </c>
    </row>
    <row r="6" spans="2:12" s="221" customFormat="1" ht="15.75" customHeight="1">
      <c r="B6" s="288">
        <v>45931</v>
      </c>
      <c r="C6" s="282" t="s">
        <v>240</v>
      </c>
      <c r="D6" s="293" t="s">
        <v>70</v>
      </c>
      <c r="E6" s="290" t="s">
        <v>10</v>
      </c>
      <c r="F6" s="290" t="s">
        <v>69</v>
      </c>
      <c r="G6" s="290">
        <v>37</v>
      </c>
      <c r="H6" s="295">
        <v>100</v>
      </c>
      <c r="I6" s="295">
        <f>G6*H6</f>
        <v>3700</v>
      </c>
      <c r="J6" s="290" t="s">
        <v>63</v>
      </c>
      <c r="K6" s="290" t="s">
        <v>11</v>
      </c>
      <c r="L6" s="290" t="s">
        <v>12</v>
      </c>
    </row>
    <row r="7" spans="2:12" s="221" customFormat="1" ht="15.75" customHeight="1">
      <c r="B7" s="289"/>
      <c r="C7" s="283"/>
      <c r="D7" s="294"/>
      <c r="E7" s="291"/>
      <c r="F7" s="291"/>
      <c r="G7" s="291"/>
      <c r="H7" s="296"/>
      <c r="I7" s="296"/>
      <c r="J7" s="291"/>
      <c r="K7" s="291"/>
      <c r="L7" s="291"/>
    </row>
    <row r="8" spans="2:12" s="196" customFormat="1" ht="12" customHeight="1">
      <c r="B8" s="281">
        <v>45933</v>
      </c>
      <c r="C8" s="282" t="s">
        <v>241</v>
      </c>
      <c r="D8" s="285" t="s">
        <v>68</v>
      </c>
      <c r="E8" s="280" t="s">
        <v>10</v>
      </c>
      <c r="F8" s="285" t="s">
        <v>69</v>
      </c>
      <c r="G8" s="285">
        <v>44</v>
      </c>
      <c r="H8" s="292">
        <v>20</v>
      </c>
      <c r="I8" s="286">
        <f>G8*H8</f>
        <v>880</v>
      </c>
      <c r="J8" s="280" t="s">
        <v>63</v>
      </c>
      <c r="K8" s="280" t="s">
        <v>11</v>
      </c>
      <c r="L8" s="280" t="s">
        <v>12</v>
      </c>
    </row>
    <row r="9" spans="2:12" s="196" customFormat="1" ht="12" customHeight="1">
      <c r="B9" s="281"/>
      <c r="C9" s="283"/>
      <c r="D9" s="285"/>
      <c r="E9" s="280"/>
      <c r="F9" s="285"/>
      <c r="G9" s="285"/>
      <c r="H9" s="292"/>
      <c r="I9" s="286"/>
      <c r="J9" s="280"/>
      <c r="K9" s="280"/>
      <c r="L9" s="280"/>
    </row>
    <row r="10" spans="2:12" s="196" customFormat="1" ht="12" customHeight="1">
      <c r="B10" s="281">
        <v>45934</v>
      </c>
      <c r="C10" s="282" t="s">
        <v>242</v>
      </c>
      <c r="D10" s="280" t="s">
        <v>66</v>
      </c>
      <c r="E10" s="280" t="s">
        <v>10</v>
      </c>
      <c r="F10" s="285" t="s">
        <v>65</v>
      </c>
      <c r="G10" s="280">
        <v>22</v>
      </c>
      <c r="H10" s="286">
        <v>10</v>
      </c>
      <c r="I10" s="286">
        <f>G10*H10</f>
        <v>220</v>
      </c>
      <c r="J10" s="280" t="s">
        <v>63</v>
      </c>
      <c r="K10" s="280" t="s">
        <v>11</v>
      </c>
      <c r="L10" s="280" t="s">
        <v>12</v>
      </c>
    </row>
    <row r="11" spans="2:12" s="196" customFormat="1" ht="12" customHeight="1">
      <c r="B11" s="281"/>
      <c r="C11" s="283"/>
      <c r="D11" s="280"/>
      <c r="E11" s="280"/>
      <c r="F11" s="285"/>
      <c r="G11" s="280"/>
      <c r="H11" s="286"/>
      <c r="I11" s="286"/>
      <c r="J11" s="280"/>
      <c r="K11" s="280"/>
      <c r="L11" s="280"/>
    </row>
    <row r="12" spans="2:12" s="196" customFormat="1" ht="12" customHeight="1">
      <c r="B12" s="281">
        <v>45934</v>
      </c>
      <c r="C12" s="282" t="s">
        <v>243</v>
      </c>
      <c r="D12" s="284" t="s">
        <v>61</v>
      </c>
      <c r="E12" s="280" t="s">
        <v>10</v>
      </c>
      <c r="F12" s="280" t="s">
        <v>62</v>
      </c>
      <c r="G12" s="280">
        <v>20</v>
      </c>
      <c r="H12" s="286">
        <v>20</v>
      </c>
      <c r="I12" s="286">
        <f>G12*H12</f>
        <v>400</v>
      </c>
      <c r="J12" s="280" t="s">
        <v>63</v>
      </c>
      <c r="K12" s="280" t="s">
        <v>11</v>
      </c>
      <c r="L12" s="280" t="s">
        <v>12</v>
      </c>
    </row>
    <row r="13" spans="2:12" s="196" customFormat="1" ht="12" customHeight="1">
      <c r="B13" s="281"/>
      <c r="C13" s="283"/>
      <c r="D13" s="284"/>
      <c r="E13" s="280"/>
      <c r="F13" s="280"/>
      <c r="G13" s="280"/>
      <c r="H13" s="286"/>
      <c r="I13" s="286"/>
      <c r="J13" s="280"/>
      <c r="K13" s="280"/>
      <c r="L13" s="280"/>
    </row>
    <row r="14" spans="2:12" s="196" customFormat="1" ht="12" customHeight="1">
      <c r="B14" s="281">
        <v>45935</v>
      </c>
      <c r="C14" s="282" t="s">
        <v>244</v>
      </c>
      <c r="D14" s="284" t="s">
        <v>61</v>
      </c>
      <c r="E14" s="280" t="s">
        <v>10</v>
      </c>
      <c r="F14" s="280" t="s">
        <v>62</v>
      </c>
      <c r="G14" s="280">
        <v>21</v>
      </c>
      <c r="H14" s="286">
        <v>20</v>
      </c>
      <c r="I14" s="286">
        <f>G14*H14</f>
        <v>420</v>
      </c>
      <c r="J14" s="280" t="s">
        <v>63</v>
      </c>
      <c r="K14" s="280" t="s">
        <v>11</v>
      </c>
      <c r="L14" s="280" t="s">
        <v>12</v>
      </c>
    </row>
    <row r="15" spans="2:12" s="196" customFormat="1" ht="12" customHeight="1">
      <c r="B15" s="281"/>
      <c r="C15" s="283"/>
      <c r="D15" s="284"/>
      <c r="E15" s="280"/>
      <c r="F15" s="280"/>
      <c r="G15" s="280"/>
      <c r="H15" s="286"/>
      <c r="I15" s="286"/>
      <c r="J15" s="280"/>
      <c r="K15" s="280"/>
      <c r="L15" s="280"/>
    </row>
    <row r="16" spans="2:12" s="196" customFormat="1" ht="12" customHeight="1">
      <c r="B16" s="281">
        <v>45935</v>
      </c>
      <c r="C16" s="282" t="s">
        <v>245</v>
      </c>
      <c r="D16" s="287" t="s">
        <v>66</v>
      </c>
      <c r="E16" s="280" t="s">
        <v>10</v>
      </c>
      <c r="F16" s="285" t="s">
        <v>65</v>
      </c>
      <c r="G16" s="280">
        <v>22</v>
      </c>
      <c r="H16" s="286">
        <v>10</v>
      </c>
      <c r="I16" s="286">
        <f>G16*H16</f>
        <v>220</v>
      </c>
      <c r="J16" s="280" t="s">
        <v>63</v>
      </c>
      <c r="K16" s="280" t="s">
        <v>11</v>
      </c>
      <c r="L16" s="280" t="s">
        <v>12</v>
      </c>
    </row>
    <row r="17" spans="2:12" s="196" customFormat="1" ht="12" customHeight="1">
      <c r="B17" s="281"/>
      <c r="C17" s="283"/>
      <c r="D17" s="287"/>
      <c r="E17" s="280"/>
      <c r="F17" s="285"/>
      <c r="G17" s="280"/>
      <c r="H17" s="286"/>
      <c r="I17" s="286"/>
      <c r="J17" s="280"/>
      <c r="K17" s="280"/>
      <c r="L17" s="280"/>
    </row>
    <row r="18" spans="2:12" s="196" customFormat="1" ht="12" customHeight="1">
      <c r="B18" s="281">
        <v>45938</v>
      </c>
      <c r="C18" s="282" t="s">
        <v>246</v>
      </c>
      <c r="D18" s="284" t="s">
        <v>70</v>
      </c>
      <c r="E18" s="280" t="s">
        <v>10</v>
      </c>
      <c r="F18" s="285" t="s">
        <v>69</v>
      </c>
      <c r="G18" s="280">
        <v>35</v>
      </c>
      <c r="H18" s="286">
        <v>100</v>
      </c>
      <c r="I18" s="286">
        <f>G18*H18</f>
        <v>3500</v>
      </c>
      <c r="J18" s="280" t="s">
        <v>63</v>
      </c>
      <c r="K18" s="280" t="s">
        <v>11</v>
      </c>
      <c r="L18" s="280" t="s">
        <v>12</v>
      </c>
    </row>
    <row r="19" spans="2:12" s="196" customFormat="1" ht="12" customHeight="1">
      <c r="B19" s="281"/>
      <c r="C19" s="283"/>
      <c r="D19" s="284"/>
      <c r="E19" s="280"/>
      <c r="F19" s="285"/>
      <c r="G19" s="280"/>
      <c r="H19" s="286"/>
      <c r="I19" s="286"/>
      <c r="J19" s="280"/>
      <c r="K19" s="280"/>
      <c r="L19" s="280"/>
    </row>
    <row r="20" spans="2:12" s="196" customFormat="1" ht="12" customHeight="1">
      <c r="B20" s="281">
        <v>45940</v>
      </c>
      <c r="C20" s="282" t="s">
        <v>247</v>
      </c>
      <c r="D20" s="287" t="s">
        <v>64</v>
      </c>
      <c r="E20" s="280" t="s">
        <v>10</v>
      </c>
      <c r="F20" s="280" t="s">
        <v>67</v>
      </c>
      <c r="G20" s="280">
        <v>5</v>
      </c>
      <c r="H20" s="286">
        <v>100</v>
      </c>
      <c r="I20" s="286">
        <f>G20*H20</f>
        <v>500</v>
      </c>
      <c r="J20" s="280" t="s">
        <v>63</v>
      </c>
      <c r="K20" s="280" t="s">
        <v>11</v>
      </c>
      <c r="L20" s="280" t="s">
        <v>12</v>
      </c>
    </row>
    <row r="21" spans="2:12" s="196" customFormat="1" ht="12" customHeight="1">
      <c r="B21" s="281"/>
      <c r="C21" s="283"/>
      <c r="D21" s="287"/>
      <c r="E21" s="280"/>
      <c r="F21" s="280"/>
      <c r="G21" s="280"/>
      <c r="H21" s="286"/>
      <c r="I21" s="286"/>
      <c r="J21" s="280"/>
      <c r="K21" s="280"/>
      <c r="L21" s="280"/>
    </row>
    <row r="22" spans="2:12" s="196" customFormat="1" ht="12" customHeight="1">
      <c r="B22" s="281">
        <v>45941</v>
      </c>
      <c r="C22" s="282" t="s">
        <v>248</v>
      </c>
      <c r="D22" s="284" t="s">
        <v>61</v>
      </c>
      <c r="E22" s="280" t="s">
        <v>10</v>
      </c>
      <c r="F22" s="280" t="s">
        <v>62</v>
      </c>
      <c r="G22" s="280">
        <v>28</v>
      </c>
      <c r="H22" s="286">
        <v>20</v>
      </c>
      <c r="I22" s="286">
        <f>G22*H22</f>
        <v>560</v>
      </c>
      <c r="J22" s="280" t="s">
        <v>63</v>
      </c>
      <c r="K22" s="280" t="s">
        <v>11</v>
      </c>
      <c r="L22" s="280" t="s">
        <v>12</v>
      </c>
    </row>
    <row r="23" spans="2:12" s="196" customFormat="1" ht="12" customHeight="1">
      <c r="B23" s="281"/>
      <c r="C23" s="283"/>
      <c r="D23" s="284"/>
      <c r="E23" s="280"/>
      <c r="F23" s="280"/>
      <c r="G23" s="280"/>
      <c r="H23" s="286"/>
      <c r="I23" s="286"/>
      <c r="J23" s="280"/>
      <c r="K23" s="280"/>
      <c r="L23" s="280"/>
    </row>
    <row r="24" spans="2:12" s="196" customFormat="1" ht="12" customHeight="1">
      <c r="B24" s="281">
        <v>45941</v>
      </c>
      <c r="C24" s="282" t="s">
        <v>249</v>
      </c>
      <c r="D24" s="287" t="s">
        <v>66</v>
      </c>
      <c r="E24" s="280" t="s">
        <v>10</v>
      </c>
      <c r="F24" s="285" t="s">
        <v>65</v>
      </c>
      <c r="G24" s="280">
        <v>15</v>
      </c>
      <c r="H24" s="286">
        <v>10</v>
      </c>
      <c r="I24" s="286">
        <f>G24*H24</f>
        <v>150</v>
      </c>
      <c r="J24" s="280" t="s">
        <v>63</v>
      </c>
      <c r="K24" s="280" t="s">
        <v>11</v>
      </c>
      <c r="L24" s="280" t="s">
        <v>12</v>
      </c>
    </row>
    <row r="25" spans="2:12" s="196" customFormat="1" ht="12" customHeight="1">
      <c r="B25" s="281"/>
      <c r="C25" s="283"/>
      <c r="D25" s="287"/>
      <c r="E25" s="280"/>
      <c r="F25" s="285"/>
      <c r="G25" s="280"/>
      <c r="H25" s="286"/>
      <c r="I25" s="286"/>
      <c r="J25" s="280"/>
      <c r="K25" s="280"/>
      <c r="L25" s="280"/>
    </row>
    <row r="26" spans="2:12" s="196" customFormat="1" ht="12" customHeight="1">
      <c r="B26" s="288">
        <v>45941</v>
      </c>
      <c r="C26" s="282" t="s">
        <v>250</v>
      </c>
      <c r="D26" s="287" t="s">
        <v>64</v>
      </c>
      <c r="E26" s="280" t="s">
        <v>10</v>
      </c>
      <c r="F26" s="280" t="s">
        <v>65</v>
      </c>
      <c r="G26" s="280">
        <v>5</v>
      </c>
      <c r="H26" s="286">
        <v>100</v>
      </c>
      <c r="I26" s="286">
        <f>G26*H26</f>
        <v>500</v>
      </c>
      <c r="J26" s="280" t="s">
        <v>63</v>
      </c>
      <c r="K26" s="280" t="s">
        <v>11</v>
      </c>
      <c r="L26" s="280" t="s">
        <v>12</v>
      </c>
    </row>
    <row r="27" spans="2:12" s="196" customFormat="1" ht="12" customHeight="1">
      <c r="B27" s="289"/>
      <c r="C27" s="283"/>
      <c r="D27" s="287"/>
      <c r="E27" s="280"/>
      <c r="F27" s="280"/>
      <c r="G27" s="280"/>
      <c r="H27" s="286"/>
      <c r="I27" s="286"/>
      <c r="J27" s="280"/>
      <c r="K27" s="280"/>
      <c r="L27" s="280"/>
    </row>
    <row r="28" spans="2:12" s="196" customFormat="1" ht="12" customHeight="1">
      <c r="B28" s="288">
        <v>45942</v>
      </c>
      <c r="C28" s="282" t="s">
        <v>251</v>
      </c>
      <c r="D28" s="284" t="s">
        <v>61</v>
      </c>
      <c r="E28" s="280" t="s">
        <v>10</v>
      </c>
      <c r="F28" s="285" t="s">
        <v>62</v>
      </c>
      <c r="G28" s="280">
        <v>28</v>
      </c>
      <c r="H28" s="286">
        <v>20</v>
      </c>
      <c r="I28" s="286">
        <f>G28*H28</f>
        <v>560</v>
      </c>
      <c r="J28" s="280" t="s">
        <v>63</v>
      </c>
      <c r="K28" s="280" t="s">
        <v>11</v>
      </c>
      <c r="L28" s="280" t="s">
        <v>12</v>
      </c>
    </row>
    <row r="29" spans="2:12" s="196" customFormat="1" ht="12" customHeight="1">
      <c r="B29" s="289"/>
      <c r="C29" s="283"/>
      <c r="D29" s="284"/>
      <c r="E29" s="280"/>
      <c r="F29" s="285"/>
      <c r="G29" s="280"/>
      <c r="H29" s="286"/>
      <c r="I29" s="286"/>
      <c r="J29" s="280"/>
      <c r="K29" s="280"/>
      <c r="L29" s="280"/>
    </row>
    <row r="30" spans="2:12" s="196" customFormat="1" ht="12" customHeight="1">
      <c r="B30" s="281">
        <v>45942</v>
      </c>
      <c r="C30" s="282" t="s">
        <v>252</v>
      </c>
      <c r="D30" s="287" t="s">
        <v>66</v>
      </c>
      <c r="E30" s="280" t="s">
        <v>10</v>
      </c>
      <c r="F30" s="285" t="s">
        <v>65</v>
      </c>
      <c r="G30" s="280">
        <v>10</v>
      </c>
      <c r="H30" s="286">
        <v>10</v>
      </c>
      <c r="I30" s="286">
        <f>G30*H30</f>
        <v>100</v>
      </c>
      <c r="J30" s="280" t="s">
        <v>63</v>
      </c>
      <c r="K30" s="280" t="s">
        <v>11</v>
      </c>
      <c r="L30" s="280" t="s">
        <v>12</v>
      </c>
    </row>
    <row r="31" spans="2:12" s="196" customFormat="1" ht="12" customHeight="1">
      <c r="B31" s="281"/>
      <c r="C31" s="283"/>
      <c r="D31" s="287"/>
      <c r="E31" s="280"/>
      <c r="F31" s="285"/>
      <c r="G31" s="280"/>
      <c r="H31" s="286"/>
      <c r="I31" s="286"/>
      <c r="J31" s="280"/>
      <c r="K31" s="280"/>
      <c r="L31" s="280"/>
    </row>
    <row r="32" spans="2:12" s="196" customFormat="1" ht="12" customHeight="1">
      <c r="B32" s="281">
        <v>45942</v>
      </c>
      <c r="C32" s="282" t="s">
        <v>253</v>
      </c>
      <c r="D32" s="287" t="s">
        <v>64</v>
      </c>
      <c r="E32" s="280" t="s">
        <v>10</v>
      </c>
      <c r="F32" s="280" t="s">
        <v>67</v>
      </c>
      <c r="G32" s="297">
        <v>5</v>
      </c>
      <c r="H32" s="286">
        <v>100</v>
      </c>
      <c r="I32" s="286">
        <f>G32*H32</f>
        <v>500</v>
      </c>
      <c r="J32" s="280" t="s">
        <v>63</v>
      </c>
      <c r="K32" s="280" t="s">
        <v>11</v>
      </c>
      <c r="L32" s="280" t="s">
        <v>12</v>
      </c>
    </row>
    <row r="33" spans="2:12" s="196" customFormat="1" ht="12" customHeight="1">
      <c r="B33" s="281"/>
      <c r="C33" s="283"/>
      <c r="D33" s="287"/>
      <c r="E33" s="280"/>
      <c r="F33" s="280"/>
      <c r="G33" s="297"/>
      <c r="H33" s="286"/>
      <c r="I33" s="286"/>
      <c r="J33" s="280"/>
      <c r="K33" s="280"/>
      <c r="L33" s="280"/>
    </row>
    <row r="34" spans="2:12" s="196" customFormat="1" ht="12" customHeight="1">
      <c r="B34" s="281">
        <v>45945</v>
      </c>
      <c r="C34" s="282" t="s">
        <v>254</v>
      </c>
      <c r="D34" s="284" t="s">
        <v>70</v>
      </c>
      <c r="E34" s="280" t="s">
        <v>10</v>
      </c>
      <c r="F34" s="285" t="s">
        <v>69</v>
      </c>
      <c r="G34" s="280">
        <v>35</v>
      </c>
      <c r="H34" s="286">
        <v>100</v>
      </c>
      <c r="I34" s="286">
        <f>G34*H34</f>
        <v>3500</v>
      </c>
      <c r="J34" s="280" t="s">
        <v>63</v>
      </c>
      <c r="K34" s="280" t="s">
        <v>11</v>
      </c>
      <c r="L34" s="280" t="s">
        <v>12</v>
      </c>
    </row>
    <row r="35" spans="2:12" s="196" customFormat="1" ht="12" customHeight="1">
      <c r="B35" s="281"/>
      <c r="C35" s="283"/>
      <c r="D35" s="284"/>
      <c r="E35" s="280"/>
      <c r="F35" s="285"/>
      <c r="G35" s="280"/>
      <c r="H35" s="286"/>
      <c r="I35" s="286"/>
      <c r="J35" s="280"/>
      <c r="K35" s="280"/>
      <c r="L35" s="280"/>
    </row>
    <row r="36" spans="2:12" s="196" customFormat="1" ht="12" customHeight="1">
      <c r="B36" s="281">
        <v>45947</v>
      </c>
      <c r="C36" s="282" t="s">
        <v>255</v>
      </c>
      <c r="D36" s="284" t="s">
        <v>64</v>
      </c>
      <c r="E36" s="280" t="s">
        <v>10</v>
      </c>
      <c r="F36" s="285" t="s">
        <v>65</v>
      </c>
      <c r="G36" s="285">
        <v>5</v>
      </c>
      <c r="H36" s="292">
        <v>100</v>
      </c>
      <c r="I36" s="286">
        <f>G36*H36</f>
        <v>500</v>
      </c>
      <c r="J36" s="280" t="s">
        <v>63</v>
      </c>
      <c r="K36" s="280" t="s">
        <v>11</v>
      </c>
      <c r="L36" s="280" t="s">
        <v>12</v>
      </c>
    </row>
    <row r="37" spans="2:12" s="196" customFormat="1" ht="12" customHeight="1">
      <c r="B37" s="281"/>
      <c r="C37" s="283"/>
      <c r="D37" s="284"/>
      <c r="E37" s="280"/>
      <c r="F37" s="285"/>
      <c r="G37" s="285"/>
      <c r="H37" s="292"/>
      <c r="I37" s="286"/>
      <c r="J37" s="280"/>
      <c r="K37" s="280"/>
      <c r="L37" s="280"/>
    </row>
    <row r="38" spans="2:12" s="196" customFormat="1" ht="12" customHeight="1">
      <c r="B38" s="281">
        <v>45948</v>
      </c>
      <c r="C38" s="282" t="s">
        <v>256</v>
      </c>
      <c r="D38" s="284" t="s">
        <v>61</v>
      </c>
      <c r="E38" s="280" t="s">
        <v>10</v>
      </c>
      <c r="F38" s="280" t="s">
        <v>62</v>
      </c>
      <c r="G38" s="280">
        <v>25</v>
      </c>
      <c r="H38" s="286">
        <v>20</v>
      </c>
      <c r="I38" s="286">
        <f>G38*H38</f>
        <v>500</v>
      </c>
      <c r="J38" s="280" t="s">
        <v>63</v>
      </c>
      <c r="K38" s="280" t="s">
        <v>11</v>
      </c>
      <c r="L38" s="280" t="s">
        <v>12</v>
      </c>
    </row>
    <row r="39" spans="2:12" s="196" customFormat="1" ht="12" customHeight="1">
      <c r="B39" s="281"/>
      <c r="C39" s="283"/>
      <c r="D39" s="284"/>
      <c r="E39" s="280"/>
      <c r="F39" s="280"/>
      <c r="G39" s="280"/>
      <c r="H39" s="286"/>
      <c r="I39" s="286"/>
      <c r="J39" s="280"/>
      <c r="K39" s="280"/>
      <c r="L39" s="280"/>
    </row>
    <row r="40" spans="2:12" s="196" customFormat="1" ht="12.75" customHeight="1">
      <c r="B40" s="281">
        <v>45948</v>
      </c>
      <c r="C40" s="282" t="s">
        <v>257</v>
      </c>
      <c r="D40" s="287" t="s">
        <v>66</v>
      </c>
      <c r="E40" s="280" t="s">
        <v>10</v>
      </c>
      <c r="F40" s="285" t="s">
        <v>65</v>
      </c>
      <c r="G40" s="280">
        <v>7</v>
      </c>
      <c r="H40" s="286">
        <v>10</v>
      </c>
      <c r="I40" s="286">
        <f>G40*H40</f>
        <v>70</v>
      </c>
      <c r="J40" s="280" t="s">
        <v>63</v>
      </c>
      <c r="K40" s="280" t="s">
        <v>11</v>
      </c>
      <c r="L40" s="280" t="s">
        <v>12</v>
      </c>
    </row>
    <row r="41" spans="2:12" s="196" customFormat="1" ht="12.75" customHeight="1">
      <c r="B41" s="281"/>
      <c r="C41" s="283"/>
      <c r="D41" s="287"/>
      <c r="E41" s="280"/>
      <c r="F41" s="285"/>
      <c r="G41" s="280"/>
      <c r="H41" s="286"/>
      <c r="I41" s="286"/>
      <c r="J41" s="280"/>
      <c r="K41" s="280"/>
      <c r="L41" s="280"/>
    </row>
    <row r="42" spans="2:12" s="196" customFormat="1" ht="12.75" customHeight="1">
      <c r="B42" s="288">
        <v>45948</v>
      </c>
      <c r="C42" s="282" t="s">
        <v>258</v>
      </c>
      <c r="D42" s="287" t="s">
        <v>64</v>
      </c>
      <c r="E42" s="280" t="s">
        <v>10</v>
      </c>
      <c r="F42" s="280" t="s">
        <v>67</v>
      </c>
      <c r="G42" s="297">
        <v>5</v>
      </c>
      <c r="H42" s="286">
        <v>100</v>
      </c>
      <c r="I42" s="286">
        <f>G42*H42</f>
        <v>500</v>
      </c>
      <c r="J42" s="280" t="s">
        <v>63</v>
      </c>
      <c r="K42" s="280" t="s">
        <v>11</v>
      </c>
      <c r="L42" s="280" t="s">
        <v>12</v>
      </c>
    </row>
    <row r="43" spans="2:12" s="196" customFormat="1" ht="12.75" customHeight="1">
      <c r="B43" s="289"/>
      <c r="C43" s="283"/>
      <c r="D43" s="287"/>
      <c r="E43" s="280"/>
      <c r="F43" s="280"/>
      <c r="G43" s="297"/>
      <c r="H43" s="286"/>
      <c r="I43" s="286"/>
      <c r="J43" s="280"/>
      <c r="K43" s="280"/>
      <c r="L43" s="280"/>
    </row>
    <row r="44" spans="2:12" s="196" customFormat="1" ht="12" customHeight="1">
      <c r="B44" s="288">
        <v>45949</v>
      </c>
      <c r="C44" s="282" t="s">
        <v>259</v>
      </c>
      <c r="D44" s="284" t="s">
        <v>61</v>
      </c>
      <c r="E44" s="280" t="s">
        <v>10</v>
      </c>
      <c r="F44" s="280" t="s">
        <v>62</v>
      </c>
      <c r="G44" s="280">
        <v>25</v>
      </c>
      <c r="H44" s="286">
        <v>20</v>
      </c>
      <c r="I44" s="286">
        <f>G44*H44</f>
        <v>500</v>
      </c>
      <c r="J44" s="280" t="s">
        <v>63</v>
      </c>
      <c r="K44" s="280" t="s">
        <v>11</v>
      </c>
      <c r="L44" s="280" t="s">
        <v>12</v>
      </c>
    </row>
    <row r="45" spans="2:12" s="196" customFormat="1" ht="12" customHeight="1">
      <c r="B45" s="289"/>
      <c r="C45" s="283"/>
      <c r="D45" s="284"/>
      <c r="E45" s="280"/>
      <c r="F45" s="280"/>
      <c r="G45" s="280"/>
      <c r="H45" s="286"/>
      <c r="I45" s="286"/>
      <c r="J45" s="280"/>
      <c r="K45" s="280"/>
      <c r="L45" s="280"/>
    </row>
    <row r="46" spans="2:12" s="196" customFormat="1" ht="12" customHeight="1">
      <c r="B46" s="281">
        <v>45949</v>
      </c>
      <c r="C46" s="282" t="s">
        <v>260</v>
      </c>
      <c r="D46" s="280" t="s">
        <v>66</v>
      </c>
      <c r="E46" s="280" t="s">
        <v>10</v>
      </c>
      <c r="F46" s="285" t="s">
        <v>65</v>
      </c>
      <c r="G46" s="280">
        <v>6</v>
      </c>
      <c r="H46" s="286">
        <v>10</v>
      </c>
      <c r="I46" s="286">
        <f>G46*H46</f>
        <v>60</v>
      </c>
      <c r="J46" s="280" t="s">
        <v>63</v>
      </c>
      <c r="K46" s="280" t="s">
        <v>11</v>
      </c>
      <c r="L46" s="280" t="s">
        <v>12</v>
      </c>
    </row>
    <row r="47" spans="2:12" s="196" customFormat="1" ht="12" customHeight="1">
      <c r="B47" s="281"/>
      <c r="C47" s="283"/>
      <c r="D47" s="280"/>
      <c r="E47" s="280"/>
      <c r="F47" s="285"/>
      <c r="G47" s="280"/>
      <c r="H47" s="286"/>
      <c r="I47" s="286"/>
      <c r="J47" s="280"/>
      <c r="K47" s="280"/>
      <c r="L47" s="280"/>
    </row>
    <row r="48" spans="2:12" s="196" customFormat="1" ht="12" customHeight="1">
      <c r="B48" s="281">
        <v>45949</v>
      </c>
      <c r="C48" s="282" t="s">
        <v>261</v>
      </c>
      <c r="D48" s="280" t="s">
        <v>64</v>
      </c>
      <c r="E48" s="280" t="s">
        <v>10</v>
      </c>
      <c r="F48" s="280" t="s">
        <v>67</v>
      </c>
      <c r="G48" s="280">
        <v>10</v>
      </c>
      <c r="H48" s="286">
        <v>100</v>
      </c>
      <c r="I48" s="286">
        <f>G48*H48</f>
        <v>1000</v>
      </c>
      <c r="J48" s="280" t="s">
        <v>63</v>
      </c>
      <c r="K48" s="280" t="s">
        <v>11</v>
      </c>
      <c r="L48" s="280" t="s">
        <v>12</v>
      </c>
    </row>
    <row r="49" spans="2:15" s="196" customFormat="1" ht="12" customHeight="1">
      <c r="B49" s="281"/>
      <c r="C49" s="283"/>
      <c r="D49" s="280"/>
      <c r="E49" s="280"/>
      <c r="F49" s="280"/>
      <c r="G49" s="280"/>
      <c r="H49" s="286"/>
      <c r="I49" s="286"/>
      <c r="J49" s="280"/>
      <c r="K49" s="280"/>
      <c r="L49" s="280"/>
    </row>
    <row r="50" spans="2:15" s="196" customFormat="1" ht="12" customHeight="1">
      <c r="B50" s="288">
        <v>45952</v>
      </c>
      <c r="C50" s="282" t="s">
        <v>262</v>
      </c>
      <c r="D50" s="285" t="s">
        <v>70</v>
      </c>
      <c r="E50" s="280" t="s">
        <v>10</v>
      </c>
      <c r="F50" s="285" t="s">
        <v>69</v>
      </c>
      <c r="G50" s="290">
        <v>35</v>
      </c>
      <c r="H50" s="286">
        <v>100</v>
      </c>
      <c r="I50" s="286">
        <f>G50*H50</f>
        <v>3500</v>
      </c>
      <c r="J50" s="280" t="s">
        <v>63</v>
      </c>
      <c r="K50" s="280" t="s">
        <v>11</v>
      </c>
      <c r="L50" s="280" t="s">
        <v>12</v>
      </c>
    </row>
    <row r="51" spans="2:15" s="196" customFormat="1" ht="12" customHeight="1">
      <c r="B51" s="289"/>
      <c r="C51" s="283"/>
      <c r="D51" s="285"/>
      <c r="E51" s="280"/>
      <c r="F51" s="285"/>
      <c r="G51" s="291"/>
      <c r="H51" s="286"/>
      <c r="I51" s="286"/>
      <c r="J51" s="280"/>
      <c r="K51" s="280"/>
      <c r="L51" s="280"/>
    </row>
    <row r="52" spans="2:15" s="196" customFormat="1" ht="12" customHeight="1">
      <c r="B52" s="288">
        <v>45953</v>
      </c>
      <c r="C52" s="282" t="s">
        <v>263</v>
      </c>
      <c r="D52" s="285" t="s">
        <v>61</v>
      </c>
      <c r="E52" s="280" t="s">
        <v>10</v>
      </c>
      <c r="F52" s="280" t="s">
        <v>62</v>
      </c>
      <c r="G52" s="280">
        <v>28</v>
      </c>
      <c r="H52" s="286">
        <v>20</v>
      </c>
      <c r="I52" s="286">
        <f>G52*H52</f>
        <v>560</v>
      </c>
      <c r="J52" s="280" t="s">
        <v>63</v>
      </c>
      <c r="K52" s="280" t="s">
        <v>11</v>
      </c>
      <c r="L52" s="280" t="s">
        <v>12</v>
      </c>
    </row>
    <row r="53" spans="2:15" s="196" customFormat="1" ht="12" customHeight="1" thickBot="1">
      <c r="B53" s="289"/>
      <c r="C53" s="283"/>
      <c r="D53" s="285"/>
      <c r="E53" s="280"/>
      <c r="F53" s="280"/>
      <c r="G53" s="280"/>
      <c r="H53" s="286"/>
      <c r="I53" s="286"/>
      <c r="J53" s="280"/>
      <c r="K53" s="280"/>
      <c r="L53" s="280"/>
    </row>
    <row r="54" spans="2:15" ht="11.45" customHeight="1">
      <c r="B54" s="268"/>
      <c r="C54" s="269"/>
      <c r="D54" s="269"/>
      <c r="E54" s="269"/>
      <c r="F54" s="269"/>
      <c r="G54" s="269"/>
      <c r="H54" s="269"/>
      <c r="I54" s="269"/>
      <c r="J54" s="269"/>
      <c r="K54" s="269"/>
      <c r="L54" s="270"/>
    </row>
    <row r="55" spans="2:15" ht="27.75" customHeight="1">
      <c r="B55" s="271" t="s">
        <v>13</v>
      </c>
      <c r="C55" s="272"/>
      <c r="D55" s="272"/>
      <c r="E55" s="272"/>
      <c r="F55" s="272"/>
      <c r="G55" s="272"/>
      <c r="H55" s="272"/>
      <c r="I55" s="272"/>
      <c r="J55" s="272"/>
      <c r="K55" s="272"/>
      <c r="L55" s="273"/>
    </row>
    <row r="56" spans="2:15" ht="27.75" customHeight="1">
      <c r="B56" s="274" t="s">
        <v>234</v>
      </c>
      <c r="C56" s="275"/>
      <c r="D56" s="275"/>
      <c r="E56" s="275"/>
      <c r="F56" s="275"/>
      <c r="G56" s="275"/>
      <c r="H56" s="275"/>
      <c r="I56" s="275"/>
      <c r="J56" s="275"/>
      <c r="K56" s="275"/>
      <c r="L56" s="276"/>
    </row>
    <row r="57" spans="2:15" ht="31.5" customHeight="1" thickBot="1">
      <c r="B57" s="277" t="s">
        <v>14</v>
      </c>
      <c r="C57" s="278"/>
      <c r="D57" s="278"/>
      <c r="E57" s="278"/>
      <c r="F57" s="278"/>
      <c r="G57" s="278"/>
      <c r="H57" s="278"/>
      <c r="I57" s="278"/>
      <c r="J57" s="278"/>
      <c r="K57" s="278"/>
      <c r="L57" s="279"/>
    </row>
    <row r="58" spans="2:15" ht="45">
      <c r="B58" s="72" t="s">
        <v>25</v>
      </c>
      <c r="C58" s="73" t="s">
        <v>26</v>
      </c>
      <c r="D58" s="73" t="s">
        <v>3</v>
      </c>
      <c r="E58" s="73" t="s">
        <v>27</v>
      </c>
      <c r="F58" s="73" t="s">
        <v>28</v>
      </c>
      <c r="G58" s="74" t="s">
        <v>29</v>
      </c>
      <c r="H58" s="75" t="s">
        <v>30</v>
      </c>
      <c r="I58" s="75" t="s">
        <v>31</v>
      </c>
      <c r="J58" s="73" t="s">
        <v>7</v>
      </c>
      <c r="K58" s="73" t="s">
        <v>8</v>
      </c>
      <c r="L58" s="76" t="s">
        <v>9</v>
      </c>
    </row>
    <row r="59" spans="2:15" s="196" customFormat="1" ht="12" customHeight="1">
      <c r="B59" s="288">
        <v>45954</v>
      </c>
      <c r="C59" s="282" t="s">
        <v>264</v>
      </c>
      <c r="D59" s="285" t="s">
        <v>61</v>
      </c>
      <c r="E59" s="280" t="s">
        <v>10</v>
      </c>
      <c r="F59" s="280" t="s">
        <v>62</v>
      </c>
      <c r="G59" s="280">
        <v>28</v>
      </c>
      <c r="H59" s="286">
        <v>20</v>
      </c>
      <c r="I59" s="286">
        <f>G59*H59</f>
        <v>560</v>
      </c>
      <c r="J59" s="280" t="s">
        <v>63</v>
      </c>
      <c r="K59" s="280" t="s">
        <v>11</v>
      </c>
      <c r="L59" s="280" t="s">
        <v>12</v>
      </c>
    </row>
    <row r="60" spans="2:15" s="196" customFormat="1" ht="12" customHeight="1">
      <c r="B60" s="289"/>
      <c r="C60" s="283"/>
      <c r="D60" s="285"/>
      <c r="E60" s="280"/>
      <c r="F60" s="280"/>
      <c r="G60" s="280"/>
      <c r="H60" s="286"/>
      <c r="I60" s="286"/>
      <c r="J60" s="280"/>
      <c r="K60" s="280"/>
      <c r="L60" s="280"/>
      <c r="O60" s="196" t="s">
        <v>71</v>
      </c>
    </row>
    <row r="61" spans="2:15" s="196" customFormat="1" ht="12" customHeight="1">
      <c r="B61" s="288">
        <v>45955</v>
      </c>
      <c r="C61" s="282" t="s">
        <v>265</v>
      </c>
      <c r="D61" s="280" t="s">
        <v>66</v>
      </c>
      <c r="E61" s="280" t="s">
        <v>10</v>
      </c>
      <c r="F61" s="285" t="s">
        <v>65</v>
      </c>
      <c r="G61" s="298">
        <v>11</v>
      </c>
      <c r="H61" s="286">
        <v>10</v>
      </c>
      <c r="I61" s="286">
        <f>G61*H61</f>
        <v>110</v>
      </c>
      <c r="J61" s="280" t="s">
        <v>63</v>
      </c>
      <c r="K61" s="280" t="s">
        <v>11</v>
      </c>
      <c r="L61" s="280" t="s">
        <v>12</v>
      </c>
    </row>
    <row r="62" spans="2:15" s="196" customFormat="1" ht="12" customHeight="1">
      <c r="B62" s="289"/>
      <c r="C62" s="283"/>
      <c r="D62" s="280"/>
      <c r="E62" s="280"/>
      <c r="F62" s="285"/>
      <c r="G62" s="298"/>
      <c r="H62" s="286"/>
      <c r="I62" s="286"/>
      <c r="J62" s="280"/>
      <c r="K62" s="280"/>
      <c r="L62" s="280"/>
    </row>
    <row r="63" spans="2:15" s="196" customFormat="1" ht="12" customHeight="1">
      <c r="B63" s="288">
        <v>45956</v>
      </c>
      <c r="C63" s="282" t="s">
        <v>266</v>
      </c>
      <c r="D63" s="280" t="s">
        <v>66</v>
      </c>
      <c r="E63" s="280" t="s">
        <v>10</v>
      </c>
      <c r="F63" s="285" t="s">
        <v>65</v>
      </c>
      <c r="G63" s="280">
        <v>12</v>
      </c>
      <c r="H63" s="286">
        <v>10</v>
      </c>
      <c r="I63" s="286">
        <f>G63*H63</f>
        <v>120</v>
      </c>
      <c r="J63" s="280" t="s">
        <v>63</v>
      </c>
      <c r="K63" s="280" t="s">
        <v>11</v>
      </c>
      <c r="L63" s="280" t="s">
        <v>12</v>
      </c>
    </row>
    <row r="64" spans="2:15" s="196" customFormat="1" ht="12" customHeight="1">
      <c r="B64" s="289"/>
      <c r="C64" s="283"/>
      <c r="D64" s="280"/>
      <c r="E64" s="280"/>
      <c r="F64" s="285"/>
      <c r="G64" s="280"/>
      <c r="H64" s="286"/>
      <c r="I64" s="286"/>
      <c r="J64" s="280"/>
      <c r="K64" s="280"/>
      <c r="L64" s="280"/>
    </row>
    <row r="65" spans="2:12" s="196" customFormat="1" ht="12" customHeight="1">
      <c r="B65" s="281">
        <v>45959</v>
      </c>
      <c r="C65" s="282" t="s">
        <v>267</v>
      </c>
      <c r="D65" s="285" t="s">
        <v>70</v>
      </c>
      <c r="E65" s="280" t="s">
        <v>10</v>
      </c>
      <c r="F65" s="285" t="s">
        <v>69</v>
      </c>
      <c r="G65" s="280">
        <v>35</v>
      </c>
      <c r="H65" s="286">
        <v>100</v>
      </c>
      <c r="I65" s="286">
        <f>G65*H65</f>
        <v>3500</v>
      </c>
      <c r="J65" s="280" t="s">
        <v>63</v>
      </c>
      <c r="K65" s="280" t="s">
        <v>11</v>
      </c>
      <c r="L65" s="280" t="s">
        <v>12</v>
      </c>
    </row>
    <row r="66" spans="2:12" s="196" customFormat="1" ht="12" customHeight="1">
      <c r="B66" s="281"/>
      <c r="C66" s="283"/>
      <c r="D66" s="285"/>
      <c r="E66" s="280"/>
      <c r="F66" s="285"/>
      <c r="G66" s="280"/>
      <c r="H66" s="286"/>
      <c r="I66" s="286"/>
      <c r="J66" s="280"/>
      <c r="K66" s="280"/>
      <c r="L66" s="280"/>
    </row>
    <row r="67" spans="2:12" s="196" customFormat="1" ht="12" customHeight="1">
      <c r="B67" s="281">
        <v>45960</v>
      </c>
      <c r="C67" s="282" t="s">
        <v>268</v>
      </c>
      <c r="D67" s="285" t="s">
        <v>64</v>
      </c>
      <c r="E67" s="280" t="s">
        <v>10</v>
      </c>
      <c r="F67" s="285" t="s">
        <v>65</v>
      </c>
      <c r="G67" s="280">
        <v>10</v>
      </c>
      <c r="H67" s="286">
        <v>100</v>
      </c>
      <c r="I67" s="286">
        <f>G67*H67</f>
        <v>1000</v>
      </c>
      <c r="J67" s="280" t="s">
        <v>63</v>
      </c>
      <c r="K67" s="280" t="s">
        <v>11</v>
      </c>
      <c r="L67" s="280" t="s">
        <v>12</v>
      </c>
    </row>
    <row r="68" spans="2:12" s="196" customFormat="1" ht="12" customHeight="1">
      <c r="B68" s="281"/>
      <c r="C68" s="283"/>
      <c r="D68" s="285"/>
      <c r="E68" s="280"/>
      <c r="F68" s="285"/>
      <c r="G68" s="280"/>
      <c r="H68" s="286"/>
      <c r="I68" s="286"/>
      <c r="J68" s="280"/>
      <c r="K68" s="280"/>
      <c r="L68" s="280"/>
    </row>
    <row r="69" spans="2:12" s="196" customFormat="1" ht="12" customHeight="1">
      <c r="B69" s="281">
        <v>45961</v>
      </c>
      <c r="C69" s="282" t="s">
        <v>269</v>
      </c>
      <c r="D69" s="285" t="s">
        <v>64</v>
      </c>
      <c r="E69" s="280" t="s">
        <v>10</v>
      </c>
      <c r="F69" s="285" t="s">
        <v>65</v>
      </c>
      <c r="G69" s="280">
        <v>10</v>
      </c>
      <c r="H69" s="286">
        <v>100</v>
      </c>
      <c r="I69" s="286">
        <f>G69*H69</f>
        <v>1000</v>
      </c>
      <c r="J69" s="280" t="s">
        <v>63</v>
      </c>
      <c r="K69" s="280" t="s">
        <v>11</v>
      </c>
      <c r="L69" s="280" t="s">
        <v>12</v>
      </c>
    </row>
    <row r="70" spans="2:12" s="196" customFormat="1" ht="12" customHeight="1">
      <c r="B70" s="281"/>
      <c r="C70" s="283"/>
      <c r="D70" s="285"/>
      <c r="E70" s="280"/>
      <c r="F70" s="285"/>
      <c r="G70" s="280"/>
      <c r="H70" s="286"/>
      <c r="I70" s="286"/>
      <c r="J70" s="280"/>
      <c r="K70" s="280"/>
      <c r="L70" s="280"/>
    </row>
    <row r="71" spans="2:12" s="196" customFormat="1" ht="12" customHeight="1">
      <c r="B71" s="281">
        <v>45961</v>
      </c>
      <c r="C71" s="282" t="s">
        <v>270</v>
      </c>
      <c r="D71" s="285" t="s">
        <v>72</v>
      </c>
      <c r="E71" s="280" t="s">
        <v>10</v>
      </c>
      <c r="F71" s="285" t="s">
        <v>73</v>
      </c>
      <c r="G71" s="280">
        <v>256</v>
      </c>
      <c r="H71" s="286">
        <v>2</v>
      </c>
      <c r="I71" s="286">
        <f>G71*H71</f>
        <v>512</v>
      </c>
      <c r="J71" s="280" t="s">
        <v>63</v>
      </c>
      <c r="K71" s="280" t="s">
        <v>11</v>
      </c>
      <c r="L71" s="280" t="s">
        <v>12</v>
      </c>
    </row>
    <row r="72" spans="2:12" s="196" customFormat="1" ht="12" customHeight="1">
      <c r="B72" s="281"/>
      <c r="C72" s="283"/>
      <c r="D72" s="285"/>
      <c r="E72" s="280"/>
      <c r="F72" s="285"/>
      <c r="G72" s="280"/>
      <c r="H72" s="286"/>
      <c r="I72" s="286"/>
      <c r="J72" s="280"/>
      <c r="K72" s="280"/>
      <c r="L72" s="280"/>
    </row>
    <row r="73" spans="2:12" s="196" customFormat="1" ht="12" customHeight="1">
      <c r="B73" s="281">
        <v>45961</v>
      </c>
      <c r="C73" s="282" t="s">
        <v>271</v>
      </c>
      <c r="D73" s="285" t="s">
        <v>61</v>
      </c>
      <c r="E73" s="280" t="s">
        <v>10</v>
      </c>
      <c r="F73" s="285" t="s">
        <v>62</v>
      </c>
      <c r="G73" s="280">
        <v>90</v>
      </c>
      <c r="H73" s="286">
        <v>20</v>
      </c>
      <c r="I73" s="286">
        <f>G73*H73</f>
        <v>1800</v>
      </c>
      <c r="J73" s="280" t="s">
        <v>63</v>
      </c>
      <c r="K73" s="280" t="s">
        <v>11</v>
      </c>
      <c r="L73" s="280" t="s">
        <v>12</v>
      </c>
    </row>
    <row r="74" spans="2:12" s="196" customFormat="1" ht="12" customHeight="1">
      <c r="B74" s="281"/>
      <c r="C74" s="283"/>
      <c r="D74" s="285"/>
      <c r="E74" s="280"/>
      <c r="F74" s="285"/>
      <c r="G74" s="280"/>
      <c r="H74" s="286"/>
      <c r="I74" s="286"/>
      <c r="J74" s="280"/>
      <c r="K74" s="280"/>
      <c r="L74" s="280"/>
    </row>
    <row r="75" spans="2:12" s="196" customFormat="1" ht="12" customHeight="1">
      <c r="B75" s="281">
        <v>45961</v>
      </c>
      <c r="C75" s="282" t="s">
        <v>272</v>
      </c>
      <c r="D75" s="285" t="s">
        <v>66</v>
      </c>
      <c r="E75" s="280" t="s">
        <v>10</v>
      </c>
      <c r="F75" s="285" t="s">
        <v>65</v>
      </c>
      <c r="G75" s="280">
        <v>15</v>
      </c>
      <c r="H75" s="286">
        <v>10</v>
      </c>
      <c r="I75" s="286">
        <f>G75*H75</f>
        <v>150</v>
      </c>
      <c r="J75" s="280" t="s">
        <v>63</v>
      </c>
      <c r="K75" s="280" t="s">
        <v>11</v>
      </c>
      <c r="L75" s="280" t="s">
        <v>12</v>
      </c>
    </row>
    <row r="76" spans="2:12" s="196" customFormat="1" ht="12" customHeight="1">
      <c r="B76" s="281"/>
      <c r="C76" s="283"/>
      <c r="D76" s="285"/>
      <c r="E76" s="280"/>
      <c r="F76" s="285"/>
      <c r="G76" s="280"/>
      <c r="H76" s="286"/>
      <c r="I76" s="286"/>
      <c r="J76" s="280"/>
      <c r="K76" s="280"/>
      <c r="L76" s="280"/>
    </row>
    <row r="77" spans="2:12" s="196" customFormat="1" ht="12.75" customHeight="1">
      <c r="B77" s="288">
        <v>45961</v>
      </c>
      <c r="C77" s="282" t="s">
        <v>273</v>
      </c>
      <c r="D77" s="290" t="s">
        <v>74</v>
      </c>
      <c r="E77" s="280" t="s">
        <v>10</v>
      </c>
      <c r="F77" s="293" t="s">
        <v>73</v>
      </c>
      <c r="G77" s="290">
        <v>2</v>
      </c>
      <c r="H77" s="295">
        <v>1</v>
      </c>
      <c r="I77" s="295">
        <f>G77*H77</f>
        <v>2</v>
      </c>
      <c r="J77" s="280" t="s">
        <v>63</v>
      </c>
      <c r="K77" s="280" t="s">
        <v>11</v>
      </c>
      <c r="L77" s="280" t="s">
        <v>12</v>
      </c>
    </row>
    <row r="78" spans="2:12" s="196" customFormat="1" ht="12.75" customHeight="1">
      <c r="B78" s="289"/>
      <c r="C78" s="283"/>
      <c r="D78" s="291"/>
      <c r="E78" s="280"/>
      <c r="F78" s="294"/>
      <c r="G78" s="291"/>
      <c r="H78" s="296"/>
      <c r="I78" s="296"/>
      <c r="J78" s="280"/>
      <c r="K78" s="280"/>
      <c r="L78" s="280"/>
    </row>
    <row r="79" spans="2:12" s="196" customFormat="1" ht="12" customHeight="1">
      <c r="B79" s="281">
        <v>45961</v>
      </c>
      <c r="C79" s="282" t="s">
        <v>274</v>
      </c>
      <c r="D79" s="285" t="s">
        <v>75</v>
      </c>
      <c r="E79" s="280" t="s">
        <v>10</v>
      </c>
      <c r="F79" s="285" t="s">
        <v>73</v>
      </c>
      <c r="G79" s="280">
        <v>44</v>
      </c>
      <c r="H79" s="286">
        <v>1</v>
      </c>
      <c r="I79" s="286">
        <f>G79*H79</f>
        <v>44</v>
      </c>
      <c r="J79" s="280" t="s">
        <v>63</v>
      </c>
      <c r="K79" s="280" t="s">
        <v>11</v>
      </c>
      <c r="L79" s="280" t="s">
        <v>12</v>
      </c>
    </row>
    <row r="80" spans="2:12" s="196" customFormat="1" ht="12" customHeight="1">
      <c r="B80" s="281"/>
      <c r="C80" s="283"/>
      <c r="D80" s="285"/>
      <c r="E80" s="280"/>
      <c r="F80" s="285"/>
      <c r="G80" s="280"/>
      <c r="H80" s="286"/>
      <c r="I80" s="286"/>
      <c r="J80" s="280"/>
      <c r="K80" s="280"/>
      <c r="L80" s="280"/>
    </row>
    <row r="81" spans="1:26" s="196" customFormat="1" ht="12" customHeight="1">
      <c r="B81" s="281">
        <v>45961</v>
      </c>
      <c r="C81" s="282" t="s">
        <v>275</v>
      </c>
      <c r="D81" s="285" t="s">
        <v>239</v>
      </c>
      <c r="E81" s="280" t="s">
        <v>10</v>
      </c>
      <c r="F81" s="285" t="s">
        <v>73</v>
      </c>
      <c r="G81" s="280">
        <v>84</v>
      </c>
      <c r="H81" s="286">
        <v>2</v>
      </c>
      <c r="I81" s="286">
        <f>G81*H81</f>
        <v>168</v>
      </c>
      <c r="J81" s="280" t="s">
        <v>63</v>
      </c>
      <c r="K81" s="280" t="s">
        <v>11</v>
      </c>
      <c r="L81" s="280" t="s">
        <v>12</v>
      </c>
    </row>
    <row r="82" spans="1:26" s="196" customFormat="1" ht="12" customHeight="1">
      <c r="B82" s="281"/>
      <c r="C82" s="283"/>
      <c r="D82" s="285"/>
      <c r="E82" s="280"/>
      <c r="F82" s="285"/>
      <c r="G82" s="280"/>
      <c r="H82" s="286"/>
      <c r="I82" s="286"/>
      <c r="J82" s="280"/>
      <c r="K82" s="280"/>
      <c r="L82" s="280"/>
    </row>
    <row r="83" spans="1:26" customFormat="1" ht="15.75">
      <c r="B83" s="82"/>
      <c r="C83" s="83"/>
      <c r="D83" s="84" t="s">
        <v>40</v>
      </c>
      <c r="E83" s="80"/>
      <c r="F83" s="84"/>
      <c r="G83" s="80"/>
      <c r="H83" s="85"/>
      <c r="I83" s="222">
        <f>SUM(I6:I82)</f>
        <v>31866</v>
      </c>
      <c r="J83" s="80"/>
      <c r="K83" s="80"/>
      <c r="L83" s="81"/>
    </row>
    <row r="85" spans="1:26" customFormat="1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</row>
    <row r="86" spans="1:26" customFormat="1" ht="15.75">
      <c r="A86" s="86"/>
      <c r="B86" s="86"/>
      <c r="C86" s="86"/>
      <c r="D86" s="87" t="s">
        <v>90</v>
      </c>
      <c r="E86" s="86"/>
      <c r="F86" s="86"/>
      <c r="G86" s="86"/>
      <c r="H86" s="86"/>
      <c r="I86" s="88"/>
      <c r="J86" s="87" t="s">
        <v>91</v>
      </c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</row>
    <row r="87" spans="1:26" customFormat="1" ht="15.75">
      <c r="A87" s="86"/>
      <c r="B87" s="86"/>
      <c r="C87" s="86"/>
      <c r="D87" s="87" t="s">
        <v>41</v>
      </c>
      <c r="E87" s="86"/>
      <c r="F87" s="86"/>
      <c r="G87" s="86"/>
      <c r="H87" s="86"/>
      <c r="I87" s="88"/>
      <c r="J87" s="87" t="s">
        <v>42</v>
      </c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</row>
    <row r="88" spans="1:26" customFormat="1" ht="15.75">
      <c r="A88" s="86"/>
      <c r="B88" s="86"/>
      <c r="C88" s="86"/>
      <c r="D88" s="87" t="s">
        <v>43</v>
      </c>
      <c r="E88" s="86"/>
      <c r="F88" s="86"/>
      <c r="G88" s="86"/>
      <c r="H88" s="86"/>
      <c r="I88" s="88"/>
      <c r="J88" s="87" t="s">
        <v>43</v>
      </c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</row>
    <row r="89" spans="1:26" customFormat="1" ht="15.75">
      <c r="A89" s="86"/>
      <c r="B89" s="86"/>
      <c r="C89" s="86"/>
      <c r="D89" s="87" t="s">
        <v>92</v>
      </c>
      <c r="E89" s="86"/>
      <c r="F89" s="86"/>
      <c r="G89" s="86"/>
      <c r="H89" s="86"/>
      <c r="I89" s="88"/>
      <c r="J89" s="87" t="s">
        <v>92</v>
      </c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</row>
    <row r="90" spans="1:26" customFormat="1">
      <c r="A90" s="86"/>
      <c r="B90" s="86"/>
      <c r="C90" s="86"/>
      <c r="D90" s="86"/>
      <c r="E90" s="86"/>
      <c r="F90" s="86"/>
      <c r="G90" s="86"/>
      <c r="H90" s="86"/>
      <c r="I90" s="88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</row>
    <row r="91" spans="1:26" ht="15" customHeight="1">
      <c r="A91" s="86"/>
      <c r="B91" s="86"/>
      <c r="C91" s="86"/>
      <c r="D91" s="86"/>
      <c r="E91" s="86"/>
      <c r="F91" s="86"/>
      <c r="G91" s="86"/>
      <c r="H91" s="86"/>
      <c r="I91" s="88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</row>
    <row r="92" spans="1:26" ht="15.4" customHeight="1">
      <c r="A92" s="86"/>
      <c r="B92" s="86"/>
      <c r="C92" s="86"/>
      <c r="D92" s="86"/>
      <c r="E92" s="299" t="s">
        <v>88</v>
      </c>
      <c r="F92" s="299"/>
      <c r="G92" s="299"/>
      <c r="H92" s="299"/>
      <c r="I92" s="299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</row>
    <row r="93" spans="1:26" ht="15" customHeight="1">
      <c r="A93" s="86"/>
      <c r="B93" s="86"/>
      <c r="C93" s="86"/>
      <c r="D93" s="86"/>
      <c r="E93" s="86"/>
      <c r="F93" s="86"/>
      <c r="G93" s="87" t="s">
        <v>39</v>
      </c>
      <c r="H93" s="86"/>
      <c r="I93" s="88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</row>
    <row r="94" spans="1:26" ht="15" customHeight="1">
      <c r="A94" s="86"/>
      <c r="B94" s="86"/>
      <c r="C94" s="86"/>
      <c r="D94" s="86"/>
      <c r="E94" s="86"/>
      <c r="F94" s="86"/>
      <c r="G94" s="87" t="s">
        <v>93</v>
      </c>
      <c r="H94" s="86"/>
      <c r="I94" s="88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</row>
    <row r="95" spans="1:26" ht="15" customHeight="1">
      <c r="A95" s="86"/>
      <c r="B95" s="86"/>
      <c r="C95" s="86"/>
      <c r="D95" s="86"/>
      <c r="E95" s="86"/>
      <c r="F95" s="86"/>
      <c r="G95" s="87" t="s">
        <v>94</v>
      </c>
      <c r="H95" s="86"/>
      <c r="I95" s="88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</row>
    <row r="96" spans="1:26" ht="15" customHeight="1">
      <c r="A96" s="86"/>
      <c r="B96" s="86"/>
      <c r="C96" s="86"/>
      <c r="D96" s="86"/>
      <c r="E96" s="86"/>
      <c r="F96" s="86"/>
      <c r="G96" s="87" t="s">
        <v>89</v>
      </c>
      <c r="H96" s="86"/>
      <c r="I96" s="88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</row>
  </sheetData>
  <mergeCells count="405">
    <mergeCell ref="B54:L54"/>
    <mergeCell ref="B55:L55"/>
    <mergeCell ref="B56:L56"/>
    <mergeCell ref="B57:L57"/>
    <mergeCell ref="E92:I92"/>
    <mergeCell ref="K79:K80"/>
    <mergeCell ref="L79:L80"/>
    <mergeCell ref="B81:B82"/>
    <mergeCell ref="C81:C82"/>
    <mergeCell ref="D81:D82"/>
    <mergeCell ref="E81:E82"/>
    <mergeCell ref="F81:F82"/>
    <mergeCell ref="G81:G82"/>
    <mergeCell ref="H81:H82"/>
    <mergeCell ref="I81:I82"/>
    <mergeCell ref="J81:J82"/>
    <mergeCell ref="K81:K82"/>
    <mergeCell ref="L81:L82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75:K76"/>
    <mergeCell ref="L75:L76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K77:K78"/>
    <mergeCell ref="L77:L78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1:K72"/>
    <mergeCell ref="L71:L72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67:K68"/>
    <mergeCell ref="L67:L68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59:K60"/>
    <mergeCell ref="L59:L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0:K51"/>
    <mergeCell ref="L50:L51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4:K45"/>
    <mergeCell ref="K48:K49"/>
    <mergeCell ref="L44:L45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L48:L49"/>
    <mergeCell ref="K63:K64"/>
    <mergeCell ref="L63:L64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42:K43"/>
    <mergeCell ref="L42:L43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K61:K62"/>
    <mergeCell ref="L61:L62"/>
    <mergeCell ref="K38:K39"/>
    <mergeCell ref="L38:L39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K34:K35"/>
    <mergeCell ref="L34:L35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0:K31"/>
    <mergeCell ref="L30:L31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14:K15"/>
    <mergeCell ref="L14:L15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22:K23"/>
    <mergeCell ref="L22:L23"/>
    <mergeCell ref="K10:K11"/>
    <mergeCell ref="L10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6:K7"/>
    <mergeCell ref="L6:L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L24:L25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G24:G25"/>
    <mergeCell ref="H24:H25"/>
    <mergeCell ref="I24:I25"/>
    <mergeCell ref="J24:J25"/>
    <mergeCell ref="K24:K25"/>
    <mergeCell ref="B24:B25"/>
    <mergeCell ref="C24:C25"/>
    <mergeCell ref="D24:D25"/>
    <mergeCell ref="E24:E25"/>
    <mergeCell ref="F24:F25"/>
    <mergeCell ref="L20:L21"/>
    <mergeCell ref="I22:I23"/>
    <mergeCell ref="J22:J23"/>
    <mergeCell ref="G20:G21"/>
    <mergeCell ref="H20:H21"/>
    <mergeCell ref="I20:I21"/>
    <mergeCell ref="J20:J21"/>
    <mergeCell ref="K20:K21"/>
    <mergeCell ref="B20:B21"/>
    <mergeCell ref="C20:C21"/>
    <mergeCell ref="D20:D21"/>
    <mergeCell ref="E20:E21"/>
    <mergeCell ref="F20:F21"/>
    <mergeCell ref="E16:E17"/>
    <mergeCell ref="F16:F17"/>
    <mergeCell ref="B22:B23"/>
    <mergeCell ref="C22:C23"/>
    <mergeCell ref="D22:D23"/>
    <mergeCell ref="E22:E23"/>
    <mergeCell ref="F22:F23"/>
    <mergeCell ref="G22:G23"/>
    <mergeCell ref="H22:H23"/>
    <mergeCell ref="B1:L1"/>
    <mergeCell ref="B2:L2"/>
    <mergeCell ref="B3:L3"/>
    <mergeCell ref="B4:L4"/>
    <mergeCell ref="L16:L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G16:G17"/>
    <mergeCell ref="H16:H17"/>
    <mergeCell ref="I16:I17"/>
    <mergeCell ref="J16:J17"/>
    <mergeCell ref="K16:K17"/>
    <mergeCell ref="B16:B17"/>
    <mergeCell ref="C16:C17"/>
    <mergeCell ref="D16:D17"/>
  </mergeCells>
  <pageMargins left="0.70866141732283472" right="0.70866141732283472" top="0.74803149606299213" bottom="0.74803149606299213" header="0.31496062992125984" footer="0.31496062992125984"/>
  <pageSetup paperSize="256" fitToHeight="3" orientation="landscape" r:id="rId1"/>
  <headerFooter>
    <oddFooter>&amp;C&amp;P</oddFooter>
  </headerFooter>
  <rowBreaks count="1" manualBreakCount="1">
    <brk id="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Of. Gral.</vt:lpstr>
      <vt:lpstr>VILLAS</vt:lpstr>
      <vt:lpstr>CADIPSIC</vt:lpstr>
      <vt:lpstr>CADIPSIC!Área_de_impresión</vt:lpstr>
      <vt:lpstr>'Of. Gral.'!Área_de_impresión</vt:lpstr>
      <vt:lpstr>VILLAS!Área_de_impresión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Rojas Ramirez</dc:creator>
  <cp:lastModifiedBy>Yehick Jeanette Flores Padilla</cp:lastModifiedBy>
  <cp:lastPrinted>2025-11-06T22:16:39Z</cp:lastPrinted>
  <dcterms:created xsi:type="dcterms:W3CDTF">2024-10-11T18:47:21Z</dcterms:created>
  <dcterms:modified xsi:type="dcterms:W3CDTF">2025-11-19T22:34:25Z</dcterms:modified>
</cp:coreProperties>
</file>