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l\Donaciones\2025\Donaciones en especie otorgadas y recibidas y donaciones económicas recibidas\"/>
    </mc:Choice>
  </mc:AlternateContent>
  <xr:revisionPtr revIDLastSave="0" documentId="13_ncr:1_{4E924FFD-FB8C-47C1-AFE1-2EDE3082A711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Of. Generales" sheetId="1" r:id="rId1"/>
    <sheet name="VILLAS" sheetId="2" r:id="rId2"/>
    <sheet name="CADIPSIC" sheetId="4" r:id="rId3"/>
  </sheets>
  <externalReferences>
    <externalReference r:id="rId4"/>
    <externalReference r:id="rId5"/>
  </externalReferences>
  <definedNames>
    <definedName name="_xlnm.Print_Area" localSheetId="2">CADIPSIC!$A$1:$K$67</definedName>
    <definedName name="_xlnm.Print_Area" localSheetId="0">'Of. Generales'!$A$1:$J$101</definedName>
    <definedName name="_xlnm.Print_Area" localSheetId="1">VILLAS!$A$1:$J$59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1" i="2" l="1"/>
  <c r="I60" i="2"/>
  <c r="I59" i="2"/>
  <c r="I58" i="2"/>
  <c r="I57" i="2"/>
  <c r="I56" i="2"/>
  <c r="I55" i="2"/>
  <c r="I54" i="2"/>
  <c r="I53" i="2"/>
  <c r="I52" i="2"/>
  <c r="I51" i="2"/>
  <c r="I50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62" i="2" s="1"/>
  <c r="I93" i="1" s="1"/>
  <c r="I90" i="1" l="1"/>
  <c r="H78" i="1"/>
  <c r="H79" i="1"/>
  <c r="H80" i="1"/>
  <c r="H81" i="1"/>
  <c r="H82" i="1"/>
  <c r="H83" i="1"/>
  <c r="G78" i="1"/>
  <c r="G79" i="1"/>
  <c r="G80" i="1"/>
  <c r="G81" i="1"/>
  <c r="G82" i="1"/>
  <c r="G83" i="1"/>
  <c r="A85" i="1"/>
  <c r="C78" i="1"/>
  <c r="C79" i="1"/>
  <c r="C80" i="1"/>
  <c r="C81" i="1"/>
  <c r="C82" i="1"/>
  <c r="C83" i="1"/>
  <c r="I78" i="1" l="1"/>
  <c r="I82" i="1"/>
  <c r="I80" i="1"/>
  <c r="I81" i="1"/>
  <c r="I79" i="1"/>
  <c r="I83" i="1"/>
  <c r="I89" i="1" l="1"/>
  <c r="I88" i="1"/>
  <c r="J53" i="4"/>
  <c r="J51" i="4"/>
  <c r="J49" i="4"/>
  <c r="J47" i="4"/>
  <c r="J45" i="4"/>
  <c r="J43" i="4"/>
  <c r="J41" i="4"/>
  <c r="J39" i="4"/>
  <c r="J37" i="4"/>
  <c r="J31" i="4"/>
  <c r="J29" i="4"/>
  <c r="J27" i="4"/>
  <c r="J25" i="4"/>
  <c r="J23" i="4"/>
  <c r="J21" i="4"/>
  <c r="J19" i="4"/>
  <c r="J17" i="4"/>
  <c r="J15" i="4"/>
  <c r="J13" i="4"/>
  <c r="J11" i="4"/>
  <c r="J9" i="4"/>
  <c r="J7" i="4"/>
  <c r="J5" i="4"/>
  <c r="J55" i="4" l="1"/>
  <c r="I94" i="1" s="1"/>
  <c r="I92" i="1"/>
  <c r="I95" i="1" l="1"/>
  <c r="I77" i="1"/>
  <c r="I76" i="1"/>
  <c r="G75" i="1"/>
  <c r="I75" i="1" s="1"/>
  <c r="I74" i="1" l="1"/>
  <c r="I73" i="1"/>
  <c r="A69" i="1" l="1"/>
  <c r="I72" i="1"/>
  <c r="I67" i="1" l="1"/>
  <c r="I62" i="1"/>
  <c r="A44" i="1"/>
  <c r="I57" i="1"/>
  <c r="I58" i="1"/>
  <c r="I59" i="1"/>
  <c r="I60" i="1"/>
  <c r="I55" i="1"/>
  <c r="I56" i="1"/>
  <c r="I61" i="1"/>
  <c r="I63" i="1"/>
  <c r="I64" i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I47" i="1" l="1"/>
  <c r="I42" i="1"/>
  <c r="I41" i="1"/>
  <c r="I40" i="1"/>
  <c r="H39" i="1"/>
  <c r="I39" i="1" s="1"/>
  <c r="I38" i="1"/>
  <c r="I37" i="1"/>
  <c r="I36" i="1"/>
  <c r="I23" i="1"/>
  <c r="I35" i="1"/>
  <c r="H28" i="1" l="1"/>
  <c r="A25" i="1"/>
  <c r="I21" i="1"/>
  <c r="I20" i="1"/>
  <c r="I19" i="1"/>
  <c r="H18" i="1"/>
  <c r="I18" i="1" s="1"/>
  <c r="I17" i="1"/>
  <c r="H14" i="1"/>
  <c r="I66" i="1" l="1"/>
  <c r="I65" i="1"/>
  <c r="I34" i="1" l="1"/>
  <c r="I33" i="1"/>
  <c r="I32" i="1"/>
  <c r="I31" i="1"/>
  <c r="I30" i="1"/>
  <c r="I29" i="1"/>
  <c r="I22" i="1"/>
  <c r="I28" i="1"/>
  <c r="I16" i="1" l="1"/>
  <c r="I8" i="1" l="1"/>
  <c r="I10" i="1" l="1"/>
  <c r="I11" i="1"/>
  <c r="I12" i="1"/>
  <c r="I13" i="1"/>
  <c r="I14" i="1"/>
  <c r="I15" i="1"/>
  <c r="I7" i="1" l="1"/>
  <c r="I5" i="1" l="1"/>
</calcChain>
</file>

<file path=xl/sharedStrings.xml><?xml version="1.0" encoding="utf-8"?>
<sst xmlns="http://schemas.openxmlformats.org/spreadsheetml/2006/main" count="761" uniqueCount="231">
  <si>
    <t xml:space="preserve">OFICINAS GENERALES </t>
  </si>
  <si>
    <t>Fecha de donación</t>
  </si>
  <si>
    <t>Folio</t>
  </si>
  <si>
    <t>Concepto nombre del donativo</t>
  </si>
  <si>
    <t>Donante</t>
  </si>
  <si>
    <t>Tipo de donativo y/o CFDI</t>
  </si>
  <si>
    <t>Cantidad</t>
  </si>
  <si>
    <t>Precio Unitario</t>
  </si>
  <si>
    <t xml:space="preserve">Precio Total </t>
  </si>
  <si>
    <t>Nombre del donatario</t>
  </si>
  <si>
    <t xml:space="preserve">DONATIVOS VILLAS MIRAVALLE </t>
  </si>
  <si>
    <t>DONATIVOS CADIPSIC</t>
  </si>
  <si>
    <t>De la Administración Pública Municipal Denominado Sistema DIF Guadalajara.</t>
  </si>
  <si>
    <t>Especie</t>
  </si>
  <si>
    <t xml:space="preserve">SISTEMA PARA EL DESARROLLO INTEGRAL DE LA FAMILIA    </t>
  </si>
  <si>
    <t>CADIPSIC</t>
  </si>
  <si>
    <t xml:space="preserve">FECHA DE DONACIÓN </t>
  </si>
  <si>
    <t xml:space="preserve">FOLIO </t>
  </si>
  <si>
    <t xml:space="preserve">CONCEPTO NOMBRE DEL DONATIVO </t>
  </si>
  <si>
    <t xml:space="preserve">DONANTE </t>
  </si>
  <si>
    <t xml:space="preserve">TIPO DE DONATIVO Y/O CFDI </t>
  </si>
  <si>
    <t>UNIDAD DE MEDIDA</t>
  </si>
  <si>
    <t xml:space="preserve">COSTO UNITARIO </t>
  </si>
  <si>
    <t xml:space="preserve">COSTO TOTAL </t>
  </si>
  <si>
    <t xml:space="preserve">NOMBRE DEL DONATARIO </t>
  </si>
  <si>
    <t>TOTAL</t>
  </si>
  <si>
    <t xml:space="preserve">                SISTEMA PARA EL DESARROLLO INTEGRAL DE LA FAMILIA DEL MUNICIPIO DE GUADALAJARA</t>
  </si>
  <si>
    <t>Unidad de medida</t>
  </si>
  <si>
    <t xml:space="preserve">CANTIDAD </t>
  </si>
  <si>
    <t>Titular de Procuraciòn de Fondos del OPD</t>
  </si>
  <si>
    <t>DONATIVOS OFICINAS CENTRALES</t>
  </si>
  <si>
    <t>Titular de Procuración de Fondos del OPD</t>
  </si>
  <si>
    <t>Lic. Laura  Avelar Ledón</t>
  </si>
  <si>
    <t>CFDI</t>
  </si>
  <si>
    <t>Jefe de Departamento Del Programa CADIPSIC</t>
  </si>
  <si>
    <t>Soporte De Administración CADIPSIC Palmas</t>
  </si>
  <si>
    <t>OPD de la Administración Pública Municipal</t>
  </si>
  <si>
    <t>LIC. LAURA ALICIA AVELAR LEDON</t>
  </si>
  <si>
    <t>C.P. 44680 Tel.3338365444</t>
  </si>
  <si>
    <t>Procuración de Fondos DIF GDL</t>
  </si>
  <si>
    <t>piezas</t>
  </si>
  <si>
    <t>Fundación Stella Vega, A.C.</t>
  </si>
  <si>
    <t>pieza</t>
  </si>
  <si>
    <t>Despensas</t>
  </si>
  <si>
    <t>Acuario Michin</t>
  </si>
  <si>
    <t>servicio</t>
  </si>
  <si>
    <t>ALBERGUE VILLAS MIRAVALLE</t>
  </si>
  <si>
    <t>Calle Eulogio Parra # 2539 col. Circunvalación Guevara, Guadalajara Jalisco, C.P. 44680   Tel. 33 3836 3444</t>
  </si>
  <si>
    <t xml:space="preserve">Monetaria </t>
  </si>
  <si>
    <t xml:space="preserve">cajas </t>
  </si>
  <si>
    <t>Depósito en efectivo para el proyecto de vida de los pupilos de delegación</t>
  </si>
  <si>
    <t>TOTAL DONATIVO EN ESPECIE</t>
  </si>
  <si>
    <t>C. EDNA GABRIELA VALDEZ RÍOS</t>
  </si>
  <si>
    <t>Lic. ROLDAN CRUZ LAZARO</t>
  </si>
  <si>
    <t>Denominado Sistema DIF Guadalajara</t>
  </si>
  <si>
    <t>de la Administración Pública Municipal Denominado Sistema DIF Guadalajara</t>
  </si>
  <si>
    <t>Calle Eulogio Parra #2539 col. Circunvalacion guevara, Guadalajara Jalisco</t>
  </si>
  <si>
    <t>Verde Valle</t>
  </si>
  <si>
    <t>Sacos de arroz</t>
  </si>
  <si>
    <t>Sacos de frijol</t>
  </si>
  <si>
    <t>Sacos de lenteja</t>
  </si>
  <si>
    <t>Sacos de Garbanzo</t>
  </si>
  <si>
    <t>CONCENTRADO DONATIVOS ENTRADAS OCTUBRE 2025</t>
  </si>
  <si>
    <t>articulos de limpieza</t>
  </si>
  <si>
    <t>Cepillos El Castor, S.A. de C.V.</t>
  </si>
  <si>
    <t>lote</t>
  </si>
  <si>
    <t>Cosmetomedica</t>
  </si>
  <si>
    <t>cremas</t>
  </si>
  <si>
    <t>shampoo</t>
  </si>
  <si>
    <t>acondicionador</t>
  </si>
  <si>
    <t>bloqueador solar</t>
  </si>
  <si>
    <t>Fundaciòn Necahual</t>
  </si>
  <si>
    <t>comida para 200 personas</t>
  </si>
  <si>
    <t>servicio de meseros</t>
  </si>
  <si>
    <t>pastel para 200 personas</t>
  </si>
  <si>
    <t>servicio de traslado en limousina</t>
  </si>
  <si>
    <t>centros de mesa</t>
  </si>
  <si>
    <t>servicio de mùsica con DJ</t>
  </si>
  <si>
    <t>Diseñador Salvador Moreno</t>
  </si>
  <si>
    <t>vestidos XV años</t>
  </si>
  <si>
    <t>bouquetes de flores</t>
  </si>
  <si>
    <t>Imagen y Diseño Floral</t>
  </si>
  <si>
    <t>renta del salón de eventos por 6 horas, que incluye: servicio de hielo y refrescos ilimitado, servicio de candy bar, servicio de mesas y sillas, base para centros de mesa, servilletas, cubre silla, mantel, camino de mesa de tela, plato base, cubiertos</t>
  </si>
  <si>
    <t>Hacienda Las Joyas</t>
  </si>
  <si>
    <t>Servicio de maquillaje y peinado para 4 personas</t>
  </si>
  <si>
    <t>tenis caballero</t>
  </si>
  <si>
    <t>tenis dama</t>
  </si>
  <si>
    <t>Zapato Ágil</t>
  </si>
  <si>
    <t>par</t>
  </si>
  <si>
    <t>D´Paul</t>
  </si>
  <si>
    <t>Renta de smoking para caballero</t>
  </si>
  <si>
    <t>Decoración de Arco con flores y luces</t>
  </si>
  <si>
    <t>Luminarte by Johan Yañez</t>
  </si>
  <si>
    <t>Tiaras con cristales</t>
  </si>
  <si>
    <t>pulseras con brillos</t>
  </si>
  <si>
    <t>aretes</t>
  </si>
  <si>
    <t>pares</t>
  </si>
  <si>
    <t xml:space="preserve">boletos de acceso </t>
  </si>
  <si>
    <t>Solución para diálisis</t>
  </si>
  <si>
    <t>Fundación Momaic</t>
  </si>
  <si>
    <t>Voluntaria Lorena</t>
  </si>
  <si>
    <t>Ropa usada en buen estado</t>
  </si>
  <si>
    <t>bulto</t>
  </si>
  <si>
    <t>Pùblico en General</t>
  </si>
  <si>
    <t>bultos</t>
  </si>
  <si>
    <t>Casa Xavier</t>
  </si>
  <si>
    <t>bolsas de tela</t>
  </si>
  <si>
    <t>cepillos de dientes</t>
  </si>
  <si>
    <t>destapadores</t>
  </si>
  <si>
    <t>palitas</t>
  </si>
  <si>
    <t>cilindros</t>
  </si>
  <si>
    <t>plumas</t>
  </si>
  <si>
    <t>clips para gafete</t>
  </si>
  <si>
    <t>DIF Jalisco</t>
  </si>
  <si>
    <t>frijol refrito Isadora</t>
  </si>
  <si>
    <t>Bloquedor solar after sun</t>
  </si>
  <si>
    <t>bloqueador Antienvejecimiento</t>
  </si>
  <si>
    <t>guantes desechables</t>
  </si>
  <si>
    <t>gel antibacterial de 250ml</t>
  </si>
  <si>
    <t>granola marca dasavena</t>
  </si>
  <si>
    <t>sillita para bebè para carro usada en buen estado</t>
  </si>
  <si>
    <t>almohadas</t>
  </si>
  <si>
    <t>Taller Eclesiastico</t>
  </si>
  <si>
    <t>facial</t>
  </si>
  <si>
    <t>Boletos de acceso a las Fiestas de Octubre</t>
  </si>
  <si>
    <t>Público en General</t>
  </si>
  <si>
    <t>juguetes usados en buen estado</t>
  </si>
  <si>
    <t>sueros solural</t>
  </si>
  <si>
    <t>Biofemme</t>
  </si>
  <si>
    <t>CONCENTRADO DONATIVOS ENTRADA OCTUBRE 2025</t>
  </si>
  <si>
    <t>1144</t>
  </si>
  <si>
    <t>Cena Completa</t>
  </si>
  <si>
    <t xml:space="preserve">Restaurante Bruna </t>
  </si>
  <si>
    <t>Procuración de Fondos del Sistema DIF Gdl.</t>
  </si>
  <si>
    <t>1145</t>
  </si>
  <si>
    <t xml:space="preserve"> Cena</t>
  </si>
  <si>
    <t>1146</t>
  </si>
  <si>
    <t>Alimento Preparado Variado</t>
  </si>
  <si>
    <t>Las Delicias de Mamá Cukita</t>
  </si>
  <si>
    <t>Litro</t>
  </si>
  <si>
    <t>1147</t>
  </si>
  <si>
    <t xml:space="preserve">pastel a granel </t>
  </si>
  <si>
    <t>Pasteleria  Petit</t>
  </si>
  <si>
    <t>Kilo</t>
  </si>
  <si>
    <t xml:space="preserve">  </t>
  </si>
  <si>
    <t>1148</t>
  </si>
  <si>
    <t>1149</t>
  </si>
  <si>
    <t xml:space="preserve"> Tostada</t>
  </si>
  <si>
    <t xml:space="preserve">Tostadas Santiago </t>
  </si>
  <si>
    <t>1150</t>
  </si>
  <si>
    <t>1151</t>
  </si>
  <si>
    <t>1152</t>
  </si>
  <si>
    <t>1153</t>
  </si>
  <si>
    <t xml:space="preserve">   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</si>
  <si>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</si>
  <si>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</si>
  <si>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</si>
  <si>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</si>
  <si>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</si>
  <si>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</si>
  <si>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</si>
  <si>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</si>
  <si>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</si>
  <si>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bolillo</t>
  </si>
  <si>
    <t>1163</t>
  </si>
  <si>
    <t>15</t>
  </si>
  <si>
    <t>1164</t>
  </si>
  <si>
    <t xml:space="preserve">Calzado  usado </t>
  </si>
  <si>
    <t>Publico en general</t>
  </si>
  <si>
    <t>Par</t>
  </si>
  <si>
    <t>1165</t>
  </si>
  <si>
    <t xml:space="preserve">Prenda de vestir  usada </t>
  </si>
  <si>
    <t>Pieza</t>
  </si>
  <si>
    <t>1166</t>
  </si>
  <si>
    <t xml:space="preserve">pan variado </t>
  </si>
  <si>
    <t>prendas de ropa usada en buen estado</t>
  </si>
  <si>
    <t>Lupita Gallo, A.C.</t>
  </si>
  <si>
    <t>Pastelerìas Marisa</t>
  </si>
  <si>
    <t>pasteles</t>
  </si>
  <si>
    <t>gelatinas</t>
  </si>
  <si>
    <t>Tenis</t>
  </si>
  <si>
    <t>Albergue Villas Miravalle</t>
  </si>
  <si>
    <t>Galleta doradita grande</t>
  </si>
  <si>
    <t>Pasteleria Marisa</t>
  </si>
  <si>
    <t>Pastel Red Velvet light mini</t>
  </si>
  <si>
    <t>Galleta charola chica</t>
  </si>
  <si>
    <t>Frasco</t>
  </si>
  <si>
    <t>Pastel de frutas</t>
  </si>
  <si>
    <t>Galletas nenas chica</t>
  </si>
  <si>
    <t>Panque naranja light</t>
  </si>
  <si>
    <t>Galleta doradita chico</t>
  </si>
  <si>
    <t>Tía muffin zanahoria</t>
  </si>
  <si>
    <t>Galleta charola grande</t>
  </si>
  <si>
    <t>Brownie light chico</t>
  </si>
  <si>
    <t>Galleta pincelada Ch Chica</t>
  </si>
  <si>
    <t>Muffin expendio</t>
  </si>
  <si>
    <t xml:space="preserve">Delicia yogurth  </t>
  </si>
  <si>
    <t>Impresora multifuncional usada</t>
  </si>
  <si>
    <t>Cartuchos de toner</t>
  </si>
  <si>
    <t>Boletos para función Kid Koala the storyville mosquito</t>
  </si>
  <si>
    <t>Dif Jalisco</t>
  </si>
  <si>
    <t>Pastel carajillo mini</t>
  </si>
  <si>
    <t>Tia Rosca naranja grande</t>
  </si>
  <si>
    <t>Flan individual</t>
  </si>
  <si>
    <t>Pasteles dulce de leche mini</t>
  </si>
  <si>
    <t>Rosca naranja</t>
  </si>
  <si>
    <t>Rebanada de pastel light</t>
  </si>
  <si>
    <t>Pastel tres leches mini</t>
  </si>
  <si>
    <t>Rebanada pastel</t>
  </si>
  <si>
    <t>Dulzura durazno</t>
  </si>
  <si>
    <t>Pastel capricho de cajeta</t>
  </si>
  <si>
    <t>Pastel tortuga</t>
  </si>
  <si>
    <t xml:space="preserve">Flan  </t>
  </si>
  <si>
    <t>Pay limón</t>
  </si>
  <si>
    <t>Pastel arroz con leche</t>
  </si>
  <si>
    <t>Pastel moka grande</t>
  </si>
  <si>
    <t>Rosca adicción individual</t>
  </si>
  <si>
    <t>Pastel dulce de leche mini</t>
  </si>
  <si>
    <t>Pastel zanahoria mini</t>
  </si>
  <si>
    <t>Rebanada de pastel</t>
  </si>
  <si>
    <t>Pastel capricho de cajeta mini</t>
  </si>
  <si>
    <t>Suspiro frutas ligth individual</t>
  </si>
  <si>
    <t xml:space="preserve">Pastel dulce de leche  </t>
  </si>
  <si>
    <t>Rosca adicción mini</t>
  </si>
  <si>
    <t>Cuchareable</t>
  </si>
  <si>
    <t>Rosca decorada</t>
  </si>
  <si>
    <t>Pastel chocolate mini</t>
  </si>
  <si>
    <t>Rebanada pastel light</t>
  </si>
  <si>
    <t>Pastel tres leches light</t>
  </si>
  <si>
    <t xml:space="preserve"> </t>
  </si>
  <si>
    <t>Datos de terceros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</si>
</sst>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d/m/yyyy"/>
    <numFmt numFmtId="165" formatCode="_-&quot;$&quot;* #,##0.00_-;\-&quot;$&quot;* #,##0.00_-;_-&quot;$&quot;* &quot;-&quot;??_-;_-@"/>
    <numFmt numFmtId="166" formatCode="dd/mm/yyyy;@"/>
  </numFmts>
  <fonts count="34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 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color rgb="FF000000"/>
      <name val="Calibri"/>
      <family val="2"/>
    </font>
    <font>
      <b/>
      <sz val="14"/>
      <color rgb="FFF2F2F2"/>
      <name val="Calibri"/>
      <family val="2"/>
    </font>
    <font>
      <sz val="14"/>
      <color theme="1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9"/>
      <color rgb="FFF2F2F2"/>
      <name val="Century Gothic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</font>
    <font>
      <sz val="12"/>
      <name val="Arial"/>
      <family val="2"/>
    </font>
    <font>
      <sz val="11"/>
      <color rgb="FFFF0000"/>
      <name val="Calibri"/>
      <family val="2"/>
    </font>
    <font>
      <sz val="11"/>
      <name val="Calibri"/>
    </font>
    <font>
      <sz val="11"/>
      <name val="Calibri"/>
      <family val="2"/>
    </font>
    <font>
      <b/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8" fillId="0" borderId="0"/>
    <xf numFmtId="0" fontId="11" fillId="0" borderId="0"/>
    <xf numFmtId="0" fontId="11" fillId="0" borderId="0"/>
  </cellStyleXfs>
  <cellXfs count="305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/>
    </xf>
    <xf numFmtId="44" fontId="3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2" borderId="0" xfId="0" applyFill="1"/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/>
    </xf>
    <xf numFmtId="44" fontId="5" fillId="2" borderId="14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44" fontId="5" fillId="2" borderId="14" xfId="0" applyNumberFormat="1" applyFont="1" applyFill="1" applyBorder="1" applyAlignment="1">
      <alignment vertical="center" wrapText="1"/>
    </xf>
    <xf numFmtId="44" fontId="12" fillId="0" borderId="14" xfId="0" applyNumberFormat="1" applyFont="1" applyBorder="1"/>
    <xf numFmtId="0" fontId="0" fillId="0" borderId="0" xfId="0" applyFill="1"/>
    <xf numFmtId="0" fontId="13" fillId="0" borderId="0" xfId="0" applyFont="1"/>
    <xf numFmtId="44" fontId="0" fillId="0" borderId="0" xfId="0" applyNumberFormat="1"/>
    <xf numFmtId="0" fontId="5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4" fontId="15" fillId="0" borderId="23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0" fillId="0" borderId="0" xfId="0" applyFont="1"/>
    <xf numFmtId="0" fontId="5" fillId="2" borderId="14" xfId="0" applyFont="1" applyFill="1" applyBorder="1" applyAlignment="1">
      <alignment horizontal="center" vertical="center" wrapText="1"/>
    </xf>
    <xf numFmtId="14" fontId="4" fillId="2" borderId="19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2" borderId="2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vertical="center" wrapText="1"/>
    </xf>
    <xf numFmtId="44" fontId="5" fillId="2" borderId="24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vertical="center" wrapText="1"/>
    </xf>
    <xf numFmtId="44" fontId="5" fillId="2" borderId="3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22" fillId="0" borderId="27" xfId="0" applyFont="1" applyBorder="1" applyAlignment="1">
      <alignment wrapText="1"/>
    </xf>
    <xf numFmtId="0" fontId="22" fillId="0" borderId="24" xfId="0" applyFont="1" applyBorder="1" applyAlignment="1">
      <alignment wrapText="1"/>
    </xf>
    <xf numFmtId="0" fontId="22" fillId="0" borderId="24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8" fontId="12" fillId="0" borderId="14" xfId="0" applyNumberFormat="1" applyFont="1" applyBorder="1"/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/>
    </xf>
    <xf numFmtId="14" fontId="4" fillId="2" borderId="1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14" fontId="4" fillId="2" borderId="30" xfId="0" applyNumberFormat="1" applyFont="1" applyFill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/>
    </xf>
    <xf numFmtId="44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14" fontId="4" fillId="2" borderId="31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/>
    </xf>
    <xf numFmtId="44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0" xfId="1"/>
    <xf numFmtId="44" fontId="5" fillId="0" borderId="24" xfId="0" applyNumberFormat="1" applyFont="1" applyBorder="1" applyAlignment="1">
      <alignment horizontal="right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2" fontId="5" fillId="2" borderId="13" xfId="0" applyNumberFormat="1" applyFont="1" applyFill="1" applyBorder="1" applyAlignment="1">
      <alignment vertical="center"/>
    </xf>
    <xf numFmtId="12" fontId="5" fillId="2" borderId="14" xfId="0" applyNumberFormat="1" applyFont="1" applyFill="1" applyBorder="1" applyAlignment="1">
      <alignment vertical="center"/>
    </xf>
    <xf numFmtId="0" fontId="5" fillId="2" borderId="38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2" fontId="5" fillId="2" borderId="38" xfId="0" applyNumberFormat="1" applyFont="1" applyFill="1" applyBorder="1" applyAlignment="1">
      <alignment vertical="center"/>
    </xf>
    <xf numFmtId="44" fontId="5" fillId="2" borderId="38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5" fillId="2" borderId="32" xfId="0" applyFont="1" applyFill="1" applyBorder="1" applyAlignment="1">
      <alignment vertical="center" wrapText="1"/>
    </xf>
    <xf numFmtId="0" fontId="5" fillId="2" borderId="32" xfId="0" applyNumberFormat="1" applyFont="1" applyFill="1" applyBorder="1" applyAlignment="1">
      <alignment horizontal="center" vertical="center"/>
    </xf>
    <xf numFmtId="0" fontId="5" fillId="2" borderId="38" xfId="0" applyNumberFormat="1" applyFont="1" applyFill="1" applyBorder="1" applyAlignment="1">
      <alignment horizontal="center" vertical="center"/>
    </xf>
    <xf numFmtId="164" fontId="27" fillId="0" borderId="43" xfId="0" applyNumberFormat="1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165" fontId="27" fillId="0" borderId="11" xfId="0" applyNumberFormat="1" applyFont="1" applyBorder="1" applyAlignment="1">
      <alignment horizontal="center" vertical="center"/>
    </xf>
    <xf numFmtId="165" fontId="27" fillId="0" borderId="11" xfId="0" applyNumberFormat="1" applyFont="1" applyBorder="1" applyAlignment="1">
      <alignment horizontal="right" vertical="center" wrapText="1"/>
    </xf>
    <xf numFmtId="0" fontId="27" fillId="0" borderId="9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0" fillId="0" borderId="0" xfId="0" applyFont="1" applyAlignment="1"/>
    <xf numFmtId="0" fontId="27" fillId="0" borderId="47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/>
    </xf>
    <xf numFmtId="165" fontId="27" fillId="0" borderId="47" xfId="0" applyNumberFormat="1" applyFont="1" applyBorder="1" applyAlignment="1">
      <alignment horizontal="center" vertical="center"/>
    </xf>
    <xf numFmtId="165" fontId="27" fillId="0" borderId="47" xfId="0" applyNumberFormat="1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/>
    </xf>
    <xf numFmtId="165" fontId="27" fillId="0" borderId="51" xfId="0" applyNumberFormat="1" applyFont="1" applyBorder="1" applyAlignment="1">
      <alignment horizontal="center" vertical="center"/>
    </xf>
    <xf numFmtId="165" fontId="27" fillId="0" borderId="51" xfId="0" applyNumberFormat="1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/>
    </xf>
    <xf numFmtId="165" fontId="27" fillId="0" borderId="55" xfId="0" applyNumberFormat="1" applyFont="1" applyBorder="1" applyAlignment="1">
      <alignment horizontal="center" vertical="center"/>
    </xf>
    <xf numFmtId="165" fontId="27" fillId="0" borderId="55" xfId="0" applyNumberFormat="1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164" fontId="29" fillId="0" borderId="43" xfId="0" applyNumberFormat="1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165" fontId="29" fillId="0" borderId="11" xfId="0" applyNumberFormat="1" applyFont="1" applyBorder="1" applyAlignment="1">
      <alignment horizontal="center" vertical="center"/>
    </xf>
    <xf numFmtId="165" fontId="27" fillId="0" borderId="11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6" fillId="0" borderId="0" xfId="0" applyFont="1" applyAlignment="1"/>
    <xf numFmtId="0" fontId="29" fillId="0" borderId="57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/>
    </xf>
    <xf numFmtId="165" fontId="29" fillId="0" borderId="57" xfId="0" applyNumberFormat="1" applyFont="1" applyBorder="1" applyAlignment="1">
      <alignment horizontal="center" vertical="center"/>
    </xf>
    <xf numFmtId="165" fontId="29" fillId="0" borderId="57" xfId="0" applyNumberFormat="1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29" fillId="0" borderId="51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/>
    </xf>
    <xf numFmtId="165" fontId="29" fillId="0" borderId="51" xfId="0" applyNumberFormat="1" applyFont="1" applyBorder="1" applyAlignment="1">
      <alignment horizontal="center" vertical="center"/>
    </xf>
    <xf numFmtId="165" fontId="29" fillId="0" borderId="51" xfId="0" applyNumberFormat="1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/>
    </xf>
    <xf numFmtId="165" fontId="28" fillId="0" borderId="0" xfId="0" applyNumberFormat="1" applyFont="1" applyAlignment="1">
      <alignment horizontal="center"/>
    </xf>
    <xf numFmtId="0" fontId="29" fillId="0" borderId="47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/>
    </xf>
    <xf numFmtId="165" fontId="29" fillId="0" borderId="47" xfId="0" applyNumberFormat="1" applyFont="1" applyBorder="1" applyAlignment="1">
      <alignment horizontal="center" vertical="center"/>
    </xf>
    <xf numFmtId="165" fontId="14" fillId="0" borderId="47" xfId="0" applyNumberFormat="1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/>
    </xf>
    <xf numFmtId="165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165" fontId="14" fillId="0" borderId="51" xfId="0" applyNumberFormat="1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/>
    </xf>
    <xf numFmtId="165" fontId="29" fillId="0" borderId="55" xfId="0" applyNumberFormat="1" applyFont="1" applyBorder="1" applyAlignment="1">
      <alignment horizontal="center" vertical="center"/>
    </xf>
    <xf numFmtId="165" fontId="14" fillId="0" borderId="55" xfId="0" applyNumberFormat="1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/>
    </xf>
    <xf numFmtId="165" fontId="33" fillId="0" borderId="61" xfId="0" applyNumberFormat="1" applyFont="1" applyBorder="1" applyAlignment="1">
      <alignment horizontal="right" vertical="center"/>
    </xf>
    <xf numFmtId="0" fontId="27" fillId="0" borderId="62" xfId="0" applyFont="1" applyBorder="1" applyAlignment="1">
      <alignment horizontal="center" vertical="center" wrapText="1"/>
    </xf>
    <xf numFmtId="44" fontId="12" fillId="0" borderId="0" xfId="0" applyNumberFormat="1" applyFont="1" applyBorder="1"/>
    <xf numFmtId="0" fontId="0" fillId="0" borderId="16" xfId="0" applyFont="1" applyBorder="1" applyAlignment="1">
      <alignment horizontal="right"/>
    </xf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5" fillId="2" borderId="22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14" fontId="4" fillId="2" borderId="25" xfId="0" applyNumberFormat="1" applyFont="1" applyFill="1" applyBorder="1" applyAlignment="1">
      <alignment horizontal="center" vertical="center" wrapText="1"/>
    </xf>
    <xf numFmtId="14" fontId="4" fillId="2" borderId="30" xfId="0" applyNumberFormat="1" applyFont="1" applyFill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44" fontId="5" fillId="2" borderId="21" xfId="0" applyNumberFormat="1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21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14" fontId="4" fillId="2" borderId="41" xfId="0" applyNumberFormat="1" applyFont="1" applyFill="1" applyBorder="1" applyAlignment="1">
      <alignment horizontal="center" vertical="center" wrapText="1"/>
    </xf>
    <xf numFmtId="14" fontId="4" fillId="2" borderId="39" xfId="0" applyNumberFormat="1" applyFont="1" applyFill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166" fontId="29" fillId="0" borderId="45" xfId="0" applyNumberFormat="1" applyFont="1" applyBorder="1" applyAlignment="1">
      <alignment horizontal="center" vertical="center"/>
    </xf>
    <xf numFmtId="166" fontId="29" fillId="0" borderId="49" xfId="0" applyNumberFormat="1" applyFont="1" applyBorder="1" applyAlignment="1">
      <alignment horizontal="center" vertical="center"/>
    </xf>
    <xf numFmtId="166" fontId="29" fillId="0" borderId="53" xfId="0" applyNumberFormat="1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31" fillId="0" borderId="6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31" fillId="0" borderId="49" xfId="0" applyNumberFormat="1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164" fontId="27" fillId="0" borderId="45" xfId="0" applyNumberFormat="1" applyFont="1" applyBorder="1" applyAlignment="1">
      <alignment horizontal="center" vertical="center"/>
    </xf>
    <xf numFmtId="164" fontId="27" fillId="0" borderId="49" xfId="0" applyNumberFormat="1" applyFont="1" applyBorder="1" applyAlignment="1">
      <alignment horizontal="center" vertical="center"/>
    </xf>
    <xf numFmtId="164" fontId="27" fillId="0" borderId="53" xfId="0" applyNumberFormat="1" applyFont="1" applyBorder="1" applyAlignment="1">
      <alignment horizontal="center" vertical="center"/>
    </xf>
    <xf numFmtId="0" fontId="27" fillId="0" borderId="46" xfId="0" applyNumberFormat="1" applyFont="1" applyBorder="1" applyAlignment="1">
      <alignment horizontal="center" vertical="center"/>
    </xf>
    <xf numFmtId="0" fontId="27" fillId="0" borderId="50" xfId="0" applyNumberFormat="1" applyFont="1" applyBorder="1" applyAlignment="1">
      <alignment horizontal="center" vertical="center"/>
    </xf>
    <xf numFmtId="0" fontId="27" fillId="0" borderId="54" xfId="0" applyNumberFormat="1" applyFont="1" applyBorder="1" applyAlignment="1">
      <alignment horizontal="center" vertical="center"/>
    </xf>
    <xf numFmtId="164" fontId="27" fillId="0" borderId="47" xfId="0" applyNumberFormat="1" applyFont="1" applyBorder="1" applyAlignment="1">
      <alignment horizontal="center" vertical="center"/>
    </xf>
    <xf numFmtId="164" fontId="27" fillId="0" borderId="51" xfId="0" applyNumberFormat="1" applyFont="1" applyBorder="1" applyAlignment="1">
      <alignment horizontal="center" vertical="center"/>
    </xf>
    <xf numFmtId="164" fontId="27" fillId="0" borderId="55" xfId="0" applyNumberFormat="1" applyFont="1" applyBorder="1" applyAlignment="1">
      <alignment horizontal="center" vertical="center"/>
    </xf>
    <xf numFmtId="164" fontId="14" fillId="0" borderId="47" xfId="0" applyNumberFormat="1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center" vertical="center" wrapText="1"/>
    </xf>
    <xf numFmtId="14" fontId="5" fillId="0" borderId="19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4" fontId="5" fillId="0" borderId="27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44" fontId="5" fillId="0" borderId="14" xfId="0" applyNumberFormat="1" applyFont="1" applyBorder="1" applyAlignment="1">
      <alignment horizontal="center" vertical="center"/>
    </xf>
    <xf numFmtId="44" fontId="5" fillId="0" borderId="24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44" fontId="5" fillId="0" borderId="21" xfId="0" applyNumberFormat="1" applyFont="1" applyBorder="1" applyAlignment="1">
      <alignment horizontal="center" vertical="center"/>
    </xf>
    <xf numFmtId="44" fontId="5" fillId="0" borderId="13" xfId="0" applyNumberFormat="1" applyFont="1" applyBorder="1" applyAlignment="1">
      <alignment horizontal="center" vertical="center"/>
    </xf>
    <xf numFmtId="44" fontId="5" fillId="0" borderId="14" xfId="0" applyNumberFormat="1" applyFont="1" applyFill="1" applyBorder="1" applyAlignment="1">
      <alignment horizontal="center" vertical="center" wrapText="1"/>
    </xf>
    <xf numFmtId="14" fontId="5" fillId="0" borderId="25" xfId="0" applyNumberFormat="1" applyFont="1" applyFill="1" applyBorder="1" applyAlignment="1">
      <alignment horizontal="center" vertical="center" wrapText="1"/>
    </xf>
    <xf numFmtId="14" fontId="5" fillId="0" borderId="12" xfId="0" applyNumberFormat="1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14" fontId="5" fillId="0" borderId="37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44" fontId="5" fillId="0" borderId="21" xfId="0" applyNumberFormat="1" applyFont="1" applyBorder="1" applyAlignment="1">
      <alignment horizontal="center" vertical="center" wrapText="1"/>
    </xf>
    <xf numFmtId="44" fontId="5" fillId="0" borderId="13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4">
    <cellStyle name="Normal" xfId="0" builtinId="0"/>
    <cellStyle name="Normal 2 2" xfId="2" xr:uid="{00000000-0005-0000-0000-000001000000}"/>
    <cellStyle name="Normal 3 2" xfId="3" xr:uid="{00000000-0005-0000-0000-000002000000}"/>
    <cellStyle name="Normal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149985</xdr:rowOff>
    </xdr:from>
    <xdr:to>
      <xdr:col>2</xdr:col>
      <xdr:colOff>514349</xdr:colOff>
      <xdr:row>2</xdr:row>
      <xdr:rowOff>266645</xdr:rowOff>
    </xdr:to>
    <xdr:pic>
      <xdr:nvPicPr>
        <xdr:cNvPr id="3" name="Imagen 2" descr="Logos DIF GDL Pagina Web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85"/>
          <a:ext cx="1602920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149985</xdr:rowOff>
    </xdr:from>
    <xdr:to>
      <xdr:col>2</xdr:col>
      <xdr:colOff>514349</xdr:colOff>
      <xdr:row>25</xdr:row>
      <xdr:rowOff>266645</xdr:rowOff>
    </xdr:to>
    <xdr:pic>
      <xdr:nvPicPr>
        <xdr:cNvPr id="4" name="Imagen 3" descr="Logos DIF GDL Pagina Web-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85"/>
          <a:ext cx="1602920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42</xdr:row>
      <xdr:rowOff>149985</xdr:rowOff>
    </xdr:from>
    <xdr:to>
      <xdr:col>2</xdr:col>
      <xdr:colOff>514349</xdr:colOff>
      <xdr:row>44</xdr:row>
      <xdr:rowOff>266645</xdr:rowOff>
    </xdr:to>
    <xdr:pic>
      <xdr:nvPicPr>
        <xdr:cNvPr id="5" name="Imagen 4" descr="Logos DIF GDL Pagina Web-0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4839"/>
          <a:ext cx="1602920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67</xdr:row>
      <xdr:rowOff>149985</xdr:rowOff>
    </xdr:from>
    <xdr:to>
      <xdr:col>2</xdr:col>
      <xdr:colOff>514349</xdr:colOff>
      <xdr:row>69</xdr:row>
      <xdr:rowOff>266645</xdr:rowOff>
    </xdr:to>
    <xdr:pic>
      <xdr:nvPicPr>
        <xdr:cNvPr id="6" name="Imagen 5" descr="Logos DIF GDL Pagina Web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51953"/>
          <a:ext cx="1602920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83</xdr:row>
      <xdr:rowOff>149985</xdr:rowOff>
    </xdr:from>
    <xdr:to>
      <xdr:col>2</xdr:col>
      <xdr:colOff>514349</xdr:colOff>
      <xdr:row>85</xdr:row>
      <xdr:rowOff>266645</xdr:rowOff>
    </xdr:to>
    <xdr:pic>
      <xdr:nvPicPr>
        <xdr:cNvPr id="7" name="Imagen 6" descr="Logos DIF GDL Pagina Web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33484"/>
          <a:ext cx="1602920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345544</xdr:colOff>
      <xdr:row>0</xdr:row>
      <xdr:rowOff>55427</xdr:rowOff>
    </xdr:from>
    <xdr:to>
      <xdr:col>2</xdr:col>
      <xdr:colOff>497523</xdr:colOff>
      <xdr:row>2</xdr:row>
      <xdr:rowOff>299339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544" y="55427"/>
          <a:ext cx="2313790" cy="1010512"/>
        </a:xfrm>
        <a:prstGeom prst="rect">
          <a:avLst/>
        </a:prstGeom>
      </xdr:spPr>
    </xdr:pic>
    <xdr:clientData/>
  </xdr:twoCellAnchor>
  <xdr:oneCellAnchor>
    <xdr:from>
      <xdr:col>0</xdr:col>
      <xdr:colOff>345544</xdr:colOff>
      <xdr:row>45</xdr:row>
      <xdr:rowOff>55427</xdr:rowOff>
    </xdr:from>
    <xdr:ext cx="2313790" cy="1010512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544" y="55427"/>
          <a:ext cx="2313790" cy="101051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370116</xdr:colOff>
      <xdr:row>0</xdr:row>
      <xdr:rowOff>47629</xdr:rowOff>
    </xdr:from>
    <xdr:to>
      <xdr:col>3</xdr:col>
      <xdr:colOff>887186</xdr:colOff>
      <xdr:row>2</xdr:row>
      <xdr:rowOff>178704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730" y="47629"/>
          <a:ext cx="2041070" cy="893075"/>
        </a:xfrm>
        <a:prstGeom prst="rect">
          <a:avLst/>
        </a:prstGeom>
      </xdr:spPr>
    </xdr:pic>
    <xdr:clientData/>
  </xdr:twoCellAnchor>
  <xdr:oneCellAnchor>
    <xdr:from>
      <xdr:col>1</xdr:col>
      <xdr:colOff>370116</xdr:colOff>
      <xdr:row>32</xdr:row>
      <xdr:rowOff>47629</xdr:rowOff>
    </xdr:from>
    <xdr:ext cx="2041070" cy="8930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730" y="47629"/>
          <a:ext cx="2041070" cy="8930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INVENTARI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ADMON%202024-2027/TRANSPARENCIA/3%20Recibo%20de%20Salida/2025/recibos%20%20OCTU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TOR"/>
      <sheetName val="PISA"/>
      <sheetName val="COMUDE"/>
      <sheetName val="STELLA"/>
      <sheetName val="CASA XAVIER"/>
      <sheetName val="PHILADELPHIA"/>
      <sheetName val="HEINEKEN"/>
      <sheetName val="ELECTROLIT"/>
      <sheetName val="ROSCAS"/>
      <sheetName val="SELVA MAGICA"/>
      <sheetName val="AYUNTAMIENTO"/>
      <sheetName val="TOMATES "/>
      <sheetName val="CUENTOS"/>
      <sheetName val="UNIFORMES"/>
      <sheetName val="ONE"/>
    </sheetNames>
    <sheetDataSet>
      <sheetData sheetId="0"/>
      <sheetData sheetId="1"/>
      <sheetData sheetId="2"/>
      <sheetData sheetId="3"/>
      <sheetData sheetId="4">
        <row r="2">
          <cell r="N2">
            <v>467</v>
          </cell>
        </row>
        <row r="3">
          <cell r="N3">
            <v>8</v>
          </cell>
        </row>
        <row r="4">
          <cell r="N4">
            <v>8</v>
          </cell>
        </row>
        <row r="5">
          <cell r="N5">
            <v>6</v>
          </cell>
        </row>
        <row r="6">
          <cell r="N6">
            <v>317</v>
          </cell>
        </row>
        <row r="7">
          <cell r="N7">
            <v>35</v>
          </cell>
        </row>
        <row r="8">
          <cell r="N8">
            <v>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83"/>
      <sheetName val="0384"/>
      <sheetName val="0385"/>
      <sheetName val="0386"/>
      <sheetName val="0387"/>
      <sheetName val="0388"/>
      <sheetName val="0389"/>
      <sheetName val="0390"/>
      <sheetName val="0391"/>
      <sheetName val="0392"/>
      <sheetName val="0393"/>
      <sheetName val="0394"/>
      <sheetName val="0395"/>
      <sheetName val="0396"/>
      <sheetName val="0397"/>
      <sheetName val="0398"/>
      <sheetName val="0399"/>
      <sheetName val="0400"/>
      <sheetName val="0401"/>
      <sheetName val="0402"/>
      <sheetName val="0403"/>
      <sheetName val="0404"/>
      <sheetName val="0405"/>
      <sheetName val="0406"/>
      <sheetName val="0407"/>
      <sheetName val="0408"/>
      <sheetName val="0409"/>
      <sheetName val="0410"/>
      <sheetName val="0411"/>
      <sheetName val="0412"/>
      <sheetName val="0413"/>
      <sheetName val="0414"/>
      <sheetName val="0415"/>
      <sheetName val="0416"/>
      <sheetName val="0417"/>
      <sheetName val="0418"/>
      <sheetName val="0419"/>
      <sheetName val="0420"/>
      <sheetName val="0421"/>
      <sheetName val="0422"/>
      <sheetName val="0423"/>
      <sheetName val="0424"/>
      <sheetName val="0425"/>
      <sheetName val="0426"/>
      <sheetName val="0427"/>
      <sheetName val="0428"/>
      <sheetName val="0429"/>
      <sheetName val="0430"/>
      <sheetName val="0431"/>
      <sheetName val="0432"/>
      <sheetName val="0433"/>
      <sheetName val="0434"/>
      <sheetName val="0435"/>
      <sheetName val="0436"/>
      <sheetName val="0437"/>
      <sheetName val="0438"/>
      <sheetName val="04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30">
          <cell r="A30">
            <v>374</v>
          </cell>
          <cell r="B30" t="str">
            <v>Desayunos (guisado pollo, frijoles, arroz, agua y tortillas)</v>
          </cell>
          <cell r="G30">
            <v>180</v>
          </cell>
        </row>
        <row r="31">
          <cell r="A31">
            <v>10</v>
          </cell>
          <cell r="B31" t="str">
            <v>pasteles</v>
          </cell>
          <cell r="G31">
            <v>300</v>
          </cell>
        </row>
        <row r="32">
          <cell r="A32">
            <v>65</v>
          </cell>
          <cell r="B32" t="str">
            <v>muffin</v>
          </cell>
          <cell r="G32">
            <v>15</v>
          </cell>
        </row>
        <row r="33">
          <cell r="A33">
            <v>150</v>
          </cell>
          <cell r="B33" t="str">
            <v>jugos de diferentes sabores (19 hermanos)</v>
          </cell>
          <cell r="G33">
            <v>6</v>
          </cell>
        </row>
        <row r="34">
          <cell r="A34">
            <v>150</v>
          </cell>
          <cell r="B34" t="str">
            <v>bolsas de fruta (platano, guayaba,naranja, pepino, manzana)</v>
          </cell>
          <cell r="G34">
            <v>85</v>
          </cell>
        </row>
        <row r="35">
          <cell r="A35">
            <v>150</v>
          </cell>
          <cell r="B35" t="str">
            <v>accesorios (gorras, termo, libreta, kit de desarmadores, bolsa ixtle)</v>
          </cell>
          <cell r="G35">
            <v>36.666666666666664</v>
          </cell>
        </row>
      </sheetData>
      <sheetData sheetId="5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tabSelected="1" zoomScaleNormal="100" workbookViewId="0">
      <selection activeCell="D67" sqref="D67"/>
    </sheetView>
  </sheetViews>
  <sheetFormatPr baseColWidth="10" defaultRowHeight="15"/>
  <cols>
    <col min="1" max="1" width="10.5703125" style="21" customWidth="1"/>
    <col min="2" max="2" width="4.85546875" style="21" customWidth="1"/>
    <col min="3" max="3" width="19" style="30" customWidth="1"/>
    <col min="4" max="4" width="19.28515625" style="21" customWidth="1"/>
    <col min="5" max="5" width="9.140625" style="21" customWidth="1"/>
    <col min="6" max="6" width="7.7109375" style="30" customWidth="1"/>
    <col min="7" max="7" width="8.140625" customWidth="1"/>
    <col min="8" max="8" width="10.5703125" style="21" customWidth="1"/>
    <col min="9" max="9" width="13.85546875" customWidth="1"/>
    <col min="10" max="10" width="18.85546875" customWidth="1"/>
  </cols>
  <sheetData>
    <row r="1" spans="1:10" ht="30" customHeight="1">
      <c r="A1" s="110" t="s">
        <v>26</v>
      </c>
      <c r="B1" s="111"/>
      <c r="C1" s="111"/>
      <c r="D1" s="111"/>
      <c r="E1" s="111"/>
      <c r="F1" s="111"/>
      <c r="G1" s="111"/>
      <c r="H1" s="111"/>
      <c r="I1" s="111"/>
      <c r="J1" s="112"/>
    </row>
    <row r="2" spans="1:10" ht="30" customHeight="1">
      <c r="A2" s="205" t="s">
        <v>62</v>
      </c>
      <c r="B2" s="206"/>
      <c r="C2" s="206"/>
      <c r="D2" s="206"/>
      <c r="E2" s="206"/>
      <c r="F2" s="206"/>
      <c r="G2" s="206"/>
      <c r="H2" s="206"/>
      <c r="I2" s="206"/>
      <c r="J2" s="207"/>
    </row>
    <row r="3" spans="1:10" ht="30" customHeight="1" thickBot="1">
      <c r="A3" s="208" t="s">
        <v>0</v>
      </c>
      <c r="B3" s="209"/>
      <c r="C3" s="209"/>
      <c r="D3" s="209"/>
      <c r="E3" s="209"/>
      <c r="F3" s="209"/>
      <c r="G3" s="209"/>
      <c r="H3" s="209"/>
      <c r="I3" s="209"/>
      <c r="J3" s="210"/>
    </row>
    <row r="4" spans="1:10" ht="30" customHeight="1" thickBot="1">
      <c r="A4" s="1" t="s">
        <v>1</v>
      </c>
      <c r="B4" s="2" t="s">
        <v>2</v>
      </c>
      <c r="C4" s="37" t="s">
        <v>3</v>
      </c>
      <c r="D4" s="3" t="s">
        <v>4</v>
      </c>
      <c r="E4" s="2" t="s">
        <v>5</v>
      </c>
      <c r="F4" s="63" t="s">
        <v>27</v>
      </c>
      <c r="G4" s="12" t="s">
        <v>6</v>
      </c>
      <c r="H4" s="4" t="s">
        <v>7</v>
      </c>
      <c r="I4" s="4" t="s">
        <v>8</v>
      </c>
      <c r="J4" s="2" t="s">
        <v>9</v>
      </c>
    </row>
    <row r="5" spans="1:10" s="13" customFormat="1" ht="11.65" customHeight="1">
      <c r="A5" s="202">
        <v>45931</v>
      </c>
      <c r="B5" s="201">
        <v>1077</v>
      </c>
      <c r="C5" s="215" t="s">
        <v>43</v>
      </c>
      <c r="D5" s="217" t="s">
        <v>41</v>
      </c>
      <c r="E5" s="35" t="s">
        <v>13</v>
      </c>
      <c r="F5" s="201" t="s">
        <v>40</v>
      </c>
      <c r="G5" s="211">
        <v>220</v>
      </c>
      <c r="H5" s="213">
        <v>328.79</v>
      </c>
      <c r="I5" s="213">
        <f>H5*G5</f>
        <v>72333.8</v>
      </c>
      <c r="J5" s="196" t="s">
        <v>39</v>
      </c>
    </row>
    <row r="6" spans="1:10" s="13" customFormat="1" ht="11.65" customHeight="1">
      <c r="A6" s="204"/>
      <c r="B6" s="200"/>
      <c r="C6" s="216"/>
      <c r="D6" s="218"/>
      <c r="E6" s="28" t="s">
        <v>33</v>
      </c>
      <c r="F6" s="200"/>
      <c r="G6" s="212"/>
      <c r="H6" s="214"/>
      <c r="I6" s="214"/>
      <c r="J6" s="198"/>
    </row>
    <row r="7" spans="1:10" s="13" customFormat="1" ht="23.1" customHeight="1">
      <c r="A7" s="51">
        <v>45931</v>
      </c>
      <c r="B7" s="50">
        <v>1078</v>
      </c>
      <c r="C7" s="17" t="s">
        <v>63</v>
      </c>
      <c r="D7" s="17" t="s">
        <v>64</v>
      </c>
      <c r="E7" s="14" t="s">
        <v>13</v>
      </c>
      <c r="F7" s="35" t="s">
        <v>65</v>
      </c>
      <c r="G7" s="27">
        <v>1</v>
      </c>
      <c r="H7" s="16">
        <v>5000</v>
      </c>
      <c r="I7" s="16">
        <f t="shared" ref="I7:I67" si="0">H7*G7</f>
        <v>5000</v>
      </c>
      <c r="J7" s="34" t="s">
        <v>39</v>
      </c>
    </row>
    <row r="8" spans="1:10" s="13" customFormat="1" ht="24.95" customHeight="1">
      <c r="A8" s="202">
        <v>45932</v>
      </c>
      <c r="B8" s="201">
        <v>1079</v>
      </c>
      <c r="C8" s="217" t="s">
        <v>50</v>
      </c>
      <c r="D8" s="217" t="s">
        <v>230</v>
      </c>
      <c r="E8" s="50" t="s">
        <v>48</v>
      </c>
      <c r="F8" s="201" t="s">
        <v>42</v>
      </c>
      <c r="G8" s="219">
        <v>1</v>
      </c>
      <c r="H8" s="213">
        <v>1000</v>
      </c>
      <c r="I8" s="213">
        <f t="shared" ref="I8" si="1">H8*G8</f>
        <v>1000</v>
      </c>
      <c r="J8" s="196" t="s">
        <v>39</v>
      </c>
    </row>
    <row r="9" spans="1:10" s="13" customFormat="1" ht="19.7" customHeight="1">
      <c r="A9" s="204"/>
      <c r="B9" s="200"/>
      <c r="C9" s="218"/>
      <c r="D9" s="218"/>
      <c r="E9" s="28" t="s">
        <v>33</v>
      </c>
      <c r="F9" s="200"/>
      <c r="G9" s="220"/>
      <c r="H9" s="214"/>
      <c r="I9" s="214"/>
      <c r="J9" s="198"/>
    </row>
    <row r="10" spans="1:10" s="13" customFormat="1">
      <c r="A10" s="202">
        <v>45933</v>
      </c>
      <c r="B10" s="201">
        <v>1080</v>
      </c>
      <c r="C10" s="53" t="s">
        <v>67</v>
      </c>
      <c r="D10" s="201" t="s">
        <v>66</v>
      </c>
      <c r="E10" s="50" t="s">
        <v>13</v>
      </c>
      <c r="F10" s="50" t="s">
        <v>40</v>
      </c>
      <c r="G10" s="27">
        <v>9</v>
      </c>
      <c r="H10" s="16">
        <v>310</v>
      </c>
      <c r="I10" s="16">
        <f t="shared" si="0"/>
        <v>2790</v>
      </c>
      <c r="J10" s="196" t="s">
        <v>39</v>
      </c>
    </row>
    <row r="11" spans="1:10" s="13" customFormat="1">
      <c r="A11" s="203"/>
      <c r="B11" s="199"/>
      <c r="C11" s="53" t="s">
        <v>68</v>
      </c>
      <c r="D11" s="199"/>
      <c r="E11" s="50" t="s">
        <v>13</v>
      </c>
      <c r="F11" s="50" t="s">
        <v>40</v>
      </c>
      <c r="G11" s="27">
        <v>9</v>
      </c>
      <c r="H11" s="16">
        <v>315</v>
      </c>
      <c r="I11" s="16">
        <f t="shared" si="0"/>
        <v>2835</v>
      </c>
      <c r="J11" s="197"/>
    </row>
    <row r="12" spans="1:10" s="13" customFormat="1">
      <c r="A12" s="203"/>
      <c r="B12" s="199"/>
      <c r="C12" s="53" t="s">
        <v>69</v>
      </c>
      <c r="D12" s="199"/>
      <c r="E12" s="50" t="s">
        <v>13</v>
      </c>
      <c r="F12" s="50" t="s">
        <v>49</v>
      </c>
      <c r="G12" s="27">
        <v>9</v>
      </c>
      <c r="H12" s="16">
        <v>315</v>
      </c>
      <c r="I12" s="16">
        <f t="shared" si="0"/>
        <v>2835</v>
      </c>
      <c r="J12" s="197"/>
    </row>
    <row r="13" spans="1:10" s="13" customFormat="1">
      <c r="A13" s="204"/>
      <c r="B13" s="200"/>
      <c r="C13" s="53" t="s">
        <v>70</v>
      </c>
      <c r="D13" s="200"/>
      <c r="E13" s="50" t="s">
        <v>13</v>
      </c>
      <c r="F13" s="50" t="s">
        <v>40</v>
      </c>
      <c r="G13" s="27">
        <v>9</v>
      </c>
      <c r="H13" s="16">
        <v>400</v>
      </c>
      <c r="I13" s="16">
        <f t="shared" si="0"/>
        <v>3600</v>
      </c>
      <c r="J13" s="198"/>
    </row>
    <row r="14" spans="1:10" s="13" customFormat="1" ht="23.45" customHeight="1">
      <c r="A14" s="202">
        <v>45933</v>
      </c>
      <c r="B14" s="201">
        <v>1081</v>
      </c>
      <c r="C14" s="17" t="s">
        <v>72</v>
      </c>
      <c r="D14" s="201" t="s">
        <v>71</v>
      </c>
      <c r="E14" s="14" t="s">
        <v>13</v>
      </c>
      <c r="F14" s="50" t="s">
        <v>40</v>
      </c>
      <c r="G14" s="27">
        <v>200</v>
      </c>
      <c r="H14" s="16">
        <f>16500/200</f>
        <v>82.5</v>
      </c>
      <c r="I14" s="16">
        <f t="shared" si="0"/>
        <v>16500</v>
      </c>
      <c r="J14" s="196" t="s">
        <v>39</v>
      </c>
    </row>
    <row r="15" spans="1:10" s="13" customFormat="1">
      <c r="A15" s="203"/>
      <c r="B15" s="199"/>
      <c r="C15" s="54" t="s">
        <v>73</v>
      </c>
      <c r="D15" s="199"/>
      <c r="E15" s="14" t="s">
        <v>13</v>
      </c>
      <c r="F15" s="50" t="s">
        <v>40</v>
      </c>
      <c r="G15" s="27">
        <v>1</v>
      </c>
      <c r="H15" s="16">
        <v>2500</v>
      </c>
      <c r="I15" s="16">
        <f t="shared" si="0"/>
        <v>2500</v>
      </c>
      <c r="J15" s="197"/>
    </row>
    <row r="16" spans="1:10" s="13" customFormat="1" ht="24">
      <c r="A16" s="203"/>
      <c r="B16" s="199"/>
      <c r="C16" s="80" t="s">
        <v>74</v>
      </c>
      <c r="D16" s="199"/>
      <c r="E16" s="50" t="s">
        <v>13</v>
      </c>
      <c r="F16" s="50" t="s">
        <v>40</v>
      </c>
      <c r="G16" s="27">
        <v>1</v>
      </c>
      <c r="H16" s="16">
        <v>5367</v>
      </c>
      <c r="I16" s="16">
        <f t="shared" si="0"/>
        <v>5367</v>
      </c>
      <c r="J16" s="197"/>
    </row>
    <row r="17" spans="1:10" s="13" customFormat="1" ht="23.25" customHeight="1">
      <c r="A17" s="203"/>
      <c r="B17" s="199"/>
      <c r="C17" s="80" t="s">
        <v>75</v>
      </c>
      <c r="D17" s="199"/>
      <c r="E17" s="50" t="s">
        <v>13</v>
      </c>
      <c r="F17" s="50" t="s">
        <v>45</v>
      </c>
      <c r="G17" s="27">
        <v>1</v>
      </c>
      <c r="H17" s="16">
        <v>3000</v>
      </c>
      <c r="I17" s="16">
        <f t="shared" si="0"/>
        <v>3000</v>
      </c>
      <c r="J17" s="197"/>
    </row>
    <row r="18" spans="1:10" s="13" customFormat="1">
      <c r="A18" s="203"/>
      <c r="B18" s="199"/>
      <c r="C18" s="80" t="s">
        <v>76</v>
      </c>
      <c r="D18" s="199"/>
      <c r="E18" s="50" t="s">
        <v>13</v>
      </c>
      <c r="F18" s="50" t="s">
        <v>40</v>
      </c>
      <c r="G18" s="27">
        <v>20</v>
      </c>
      <c r="H18" s="16">
        <f>7000/20</f>
        <v>350</v>
      </c>
      <c r="I18" s="16">
        <f t="shared" ref="I18:I23" si="2">H18*G18</f>
        <v>7000</v>
      </c>
      <c r="J18" s="197"/>
    </row>
    <row r="19" spans="1:10" s="13" customFormat="1" ht="23.25" customHeight="1">
      <c r="A19" s="204"/>
      <c r="B19" s="200"/>
      <c r="C19" s="80" t="s">
        <v>77</v>
      </c>
      <c r="D19" s="200"/>
      <c r="E19" s="50" t="s">
        <v>13</v>
      </c>
      <c r="F19" s="50" t="s">
        <v>45</v>
      </c>
      <c r="G19" s="27">
        <v>1</v>
      </c>
      <c r="H19" s="16">
        <v>3000</v>
      </c>
      <c r="I19" s="16">
        <f t="shared" si="2"/>
        <v>3000</v>
      </c>
      <c r="J19" s="198"/>
    </row>
    <row r="20" spans="1:10" s="13" customFormat="1" ht="23.25" customHeight="1">
      <c r="A20" s="78">
        <v>45933</v>
      </c>
      <c r="B20" s="79">
        <v>1082</v>
      </c>
      <c r="C20" s="80" t="s">
        <v>79</v>
      </c>
      <c r="D20" s="103" t="s">
        <v>78</v>
      </c>
      <c r="E20" s="50" t="s">
        <v>13</v>
      </c>
      <c r="F20" s="50" t="s">
        <v>40</v>
      </c>
      <c r="G20" s="27">
        <v>4</v>
      </c>
      <c r="H20" s="16">
        <v>5000</v>
      </c>
      <c r="I20" s="16">
        <f t="shared" si="2"/>
        <v>20000</v>
      </c>
      <c r="J20" s="34" t="s">
        <v>39</v>
      </c>
    </row>
    <row r="21" spans="1:10" s="13" customFormat="1" ht="23.25" customHeight="1">
      <c r="A21" s="51">
        <v>45933</v>
      </c>
      <c r="B21" s="50">
        <v>1083</v>
      </c>
      <c r="C21" s="17" t="s">
        <v>80</v>
      </c>
      <c r="D21" s="104" t="s">
        <v>81</v>
      </c>
      <c r="E21" s="50" t="s">
        <v>13</v>
      </c>
      <c r="F21" s="50" t="s">
        <v>40</v>
      </c>
      <c r="G21" s="27">
        <v>4</v>
      </c>
      <c r="H21" s="16">
        <v>899</v>
      </c>
      <c r="I21" s="16">
        <f t="shared" si="2"/>
        <v>3596</v>
      </c>
      <c r="J21" s="34" t="s">
        <v>39</v>
      </c>
    </row>
    <row r="22" spans="1:10" s="13" customFormat="1" ht="36">
      <c r="A22" s="86">
        <v>45933</v>
      </c>
      <c r="B22" s="88">
        <v>1084</v>
      </c>
      <c r="C22" s="57" t="s">
        <v>84</v>
      </c>
      <c r="D22" s="88" t="s">
        <v>230</v>
      </c>
      <c r="E22" s="55" t="s">
        <v>13</v>
      </c>
      <c r="F22" s="55" t="s">
        <v>45</v>
      </c>
      <c r="G22" s="90">
        <v>4</v>
      </c>
      <c r="H22" s="91">
        <v>750</v>
      </c>
      <c r="I22" s="56">
        <f t="shared" si="2"/>
        <v>3000</v>
      </c>
      <c r="J22" s="82" t="s">
        <v>39</v>
      </c>
    </row>
    <row r="23" spans="1:10" s="13" customFormat="1" ht="24.75" thickBot="1">
      <c r="A23" s="58">
        <v>45726</v>
      </c>
      <c r="B23" s="59">
        <v>1085</v>
      </c>
      <c r="C23" s="60" t="s">
        <v>90</v>
      </c>
      <c r="D23" s="59" t="s">
        <v>89</v>
      </c>
      <c r="E23" s="59" t="s">
        <v>13</v>
      </c>
      <c r="F23" s="98" t="s">
        <v>45</v>
      </c>
      <c r="G23" s="83">
        <v>4</v>
      </c>
      <c r="H23" s="61">
        <v>1500</v>
      </c>
      <c r="I23" s="61">
        <f t="shared" si="2"/>
        <v>6000</v>
      </c>
      <c r="J23" s="62" t="s">
        <v>39</v>
      </c>
    </row>
    <row r="24" spans="1:10" ht="30" customHeight="1">
      <c r="A24" s="110" t="s">
        <v>26</v>
      </c>
      <c r="B24" s="111"/>
      <c r="C24" s="111"/>
      <c r="D24" s="111"/>
      <c r="E24" s="111"/>
      <c r="F24" s="111"/>
      <c r="G24" s="111"/>
      <c r="H24" s="111"/>
      <c r="I24" s="111"/>
      <c r="J24" s="112"/>
    </row>
    <row r="25" spans="1:10" ht="30" customHeight="1">
      <c r="A25" s="205" t="str">
        <f>A2</f>
        <v>CONCENTRADO DONATIVOS ENTRADAS OCTUBRE 2025</v>
      </c>
      <c r="B25" s="206"/>
      <c r="C25" s="206"/>
      <c r="D25" s="206"/>
      <c r="E25" s="206"/>
      <c r="F25" s="206"/>
      <c r="G25" s="206"/>
      <c r="H25" s="206"/>
      <c r="I25" s="206"/>
      <c r="J25" s="207"/>
    </row>
    <row r="26" spans="1:10" ht="30" customHeight="1" thickBot="1">
      <c r="A26" s="208" t="s">
        <v>0</v>
      </c>
      <c r="B26" s="209"/>
      <c r="C26" s="209"/>
      <c r="D26" s="209"/>
      <c r="E26" s="209"/>
      <c r="F26" s="209"/>
      <c r="G26" s="209"/>
      <c r="H26" s="209"/>
      <c r="I26" s="209"/>
      <c r="J26" s="210"/>
    </row>
    <row r="27" spans="1:10" ht="30" customHeight="1" thickBot="1">
      <c r="A27" s="1" t="s">
        <v>1</v>
      </c>
      <c r="B27" s="2" t="s">
        <v>2</v>
      </c>
      <c r="C27" s="37" t="s">
        <v>3</v>
      </c>
      <c r="D27" s="3" t="s">
        <v>4</v>
      </c>
      <c r="E27" s="2" t="s">
        <v>5</v>
      </c>
      <c r="F27" s="63" t="s">
        <v>27</v>
      </c>
      <c r="G27" s="12" t="s">
        <v>6</v>
      </c>
      <c r="H27" s="4" t="s">
        <v>7</v>
      </c>
      <c r="I27" s="4" t="s">
        <v>8</v>
      </c>
      <c r="J27" s="2" t="s">
        <v>9</v>
      </c>
    </row>
    <row r="28" spans="1:10" s="13" customFormat="1" ht="144">
      <c r="A28" s="93">
        <v>45933</v>
      </c>
      <c r="B28" s="64">
        <v>1086</v>
      </c>
      <c r="C28" s="57" t="s">
        <v>82</v>
      </c>
      <c r="D28" s="64" t="s">
        <v>83</v>
      </c>
      <c r="E28" s="64" t="s">
        <v>13</v>
      </c>
      <c r="F28" s="64" t="s">
        <v>45</v>
      </c>
      <c r="G28" s="65">
        <v>1</v>
      </c>
      <c r="H28" s="66">
        <f>250*200</f>
        <v>50000</v>
      </c>
      <c r="I28" s="66">
        <f t="shared" si="0"/>
        <v>50000</v>
      </c>
      <c r="J28" s="94" t="s">
        <v>39</v>
      </c>
    </row>
    <row r="29" spans="1:10" s="13" customFormat="1">
      <c r="A29" s="202">
        <v>45933</v>
      </c>
      <c r="B29" s="201">
        <v>1087</v>
      </c>
      <c r="C29" s="80" t="s">
        <v>85</v>
      </c>
      <c r="D29" s="201" t="s">
        <v>87</v>
      </c>
      <c r="E29" s="79" t="s">
        <v>13</v>
      </c>
      <c r="F29" s="95" t="s">
        <v>88</v>
      </c>
      <c r="G29" s="15">
        <v>1</v>
      </c>
      <c r="H29" s="16">
        <v>1986</v>
      </c>
      <c r="I29" s="16">
        <f t="shared" si="0"/>
        <v>1986</v>
      </c>
      <c r="J29" s="197" t="s">
        <v>39</v>
      </c>
    </row>
    <row r="30" spans="1:10" s="13" customFormat="1">
      <c r="A30" s="203"/>
      <c r="B30" s="199"/>
      <c r="C30" s="80" t="s">
        <v>85</v>
      </c>
      <c r="D30" s="199"/>
      <c r="E30" s="79" t="s">
        <v>13</v>
      </c>
      <c r="F30" s="95" t="s">
        <v>88</v>
      </c>
      <c r="G30" s="15">
        <v>1</v>
      </c>
      <c r="H30" s="16">
        <v>1299</v>
      </c>
      <c r="I30" s="16">
        <f t="shared" si="0"/>
        <v>1299</v>
      </c>
      <c r="J30" s="197"/>
    </row>
    <row r="31" spans="1:10" s="13" customFormat="1">
      <c r="A31" s="203"/>
      <c r="B31" s="199"/>
      <c r="C31" s="80" t="s">
        <v>85</v>
      </c>
      <c r="D31" s="199"/>
      <c r="E31" s="79" t="s">
        <v>13</v>
      </c>
      <c r="F31" s="95" t="s">
        <v>88</v>
      </c>
      <c r="G31" s="15">
        <v>1</v>
      </c>
      <c r="H31" s="16">
        <v>649</v>
      </c>
      <c r="I31" s="16">
        <f t="shared" si="0"/>
        <v>649</v>
      </c>
      <c r="J31" s="197"/>
    </row>
    <row r="32" spans="1:10" s="13" customFormat="1">
      <c r="A32" s="203"/>
      <c r="B32" s="199"/>
      <c r="C32" s="80" t="s">
        <v>85</v>
      </c>
      <c r="D32" s="199"/>
      <c r="E32" s="79" t="s">
        <v>13</v>
      </c>
      <c r="F32" s="95" t="s">
        <v>88</v>
      </c>
      <c r="G32" s="15">
        <v>1</v>
      </c>
      <c r="H32" s="16">
        <v>1299</v>
      </c>
      <c r="I32" s="16">
        <f t="shared" si="0"/>
        <v>1299</v>
      </c>
      <c r="J32" s="197"/>
    </row>
    <row r="33" spans="1:10" s="13" customFormat="1">
      <c r="A33" s="203"/>
      <c r="B33" s="199"/>
      <c r="C33" s="80" t="s">
        <v>86</v>
      </c>
      <c r="D33" s="199"/>
      <c r="E33" s="79" t="s">
        <v>13</v>
      </c>
      <c r="F33" s="95" t="s">
        <v>88</v>
      </c>
      <c r="G33" s="15">
        <v>1</v>
      </c>
      <c r="H33" s="16">
        <v>1199</v>
      </c>
      <c r="I33" s="16">
        <f t="shared" si="0"/>
        <v>1199</v>
      </c>
      <c r="J33" s="197"/>
    </row>
    <row r="34" spans="1:10" s="13" customFormat="1">
      <c r="A34" s="203"/>
      <c r="B34" s="199"/>
      <c r="C34" s="80" t="s">
        <v>86</v>
      </c>
      <c r="D34" s="199"/>
      <c r="E34" s="79" t="s">
        <v>13</v>
      </c>
      <c r="F34" s="95" t="s">
        <v>88</v>
      </c>
      <c r="G34" s="15">
        <v>2</v>
      </c>
      <c r="H34" s="16">
        <v>1149</v>
      </c>
      <c r="I34" s="16">
        <f t="shared" si="0"/>
        <v>2298</v>
      </c>
      <c r="J34" s="197"/>
    </row>
    <row r="35" spans="1:10" s="13" customFormat="1">
      <c r="A35" s="204"/>
      <c r="B35" s="200"/>
      <c r="C35" s="80" t="s">
        <v>86</v>
      </c>
      <c r="D35" s="200"/>
      <c r="E35" s="79" t="s">
        <v>13</v>
      </c>
      <c r="F35" s="95" t="s">
        <v>88</v>
      </c>
      <c r="G35" s="15">
        <v>1</v>
      </c>
      <c r="H35" s="16">
        <v>999</v>
      </c>
      <c r="I35" s="16">
        <f t="shared" si="0"/>
        <v>999</v>
      </c>
      <c r="J35" s="198"/>
    </row>
    <row r="36" spans="1:10" s="13" customFormat="1" ht="24">
      <c r="A36" s="51">
        <v>45726</v>
      </c>
      <c r="B36" s="50">
        <v>1088</v>
      </c>
      <c r="C36" s="80" t="s">
        <v>91</v>
      </c>
      <c r="D36" s="50" t="s">
        <v>92</v>
      </c>
      <c r="E36" s="79" t="s">
        <v>13</v>
      </c>
      <c r="F36" s="96" t="s">
        <v>45</v>
      </c>
      <c r="G36" s="15">
        <v>1</v>
      </c>
      <c r="H36" s="16">
        <v>1000</v>
      </c>
      <c r="I36" s="16">
        <f t="shared" si="0"/>
        <v>1000</v>
      </c>
      <c r="J36" s="34" t="s">
        <v>39</v>
      </c>
    </row>
    <row r="37" spans="1:10" s="13" customFormat="1">
      <c r="A37" s="202">
        <v>45726</v>
      </c>
      <c r="B37" s="201">
        <v>1089</v>
      </c>
      <c r="C37" s="80" t="s">
        <v>93</v>
      </c>
      <c r="D37" s="201" t="s">
        <v>230</v>
      </c>
      <c r="E37" s="79" t="s">
        <v>13</v>
      </c>
      <c r="F37" s="96" t="s">
        <v>40</v>
      </c>
      <c r="G37" s="15">
        <v>4</v>
      </c>
      <c r="H37" s="16">
        <v>159</v>
      </c>
      <c r="I37" s="16">
        <f t="shared" si="0"/>
        <v>636</v>
      </c>
      <c r="J37" s="196" t="s">
        <v>39</v>
      </c>
    </row>
    <row r="38" spans="1:10" s="13" customFormat="1">
      <c r="A38" s="203"/>
      <c r="B38" s="199"/>
      <c r="C38" s="80" t="s">
        <v>94</v>
      </c>
      <c r="D38" s="199"/>
      <c r="E38" s="79" t="s">
        <v>13</v>
      </c>
      <c r="F38" s="96" t="s">
        <v>40</v>
      </c>
      <c r="G38" s="15">
        <v>4</v>
      </c>
      <c r="H38" s="16">
        <v>28</v>
      </c>
      <c r="I38" s="16">
        <f t="shared" si="0"/>
        <v>112</v>
      </c>
      <c r="J38" s="197"/>
    </row>
    <row r="39" spans="1:10" s="13" customFormat="1">
      <c r="A39" s="204"/>
      <c r="B39" s="200"/>
      <c r="C39" s="80" t="s">
        <v>95</v>
      </c>
      <c r="D39" s="200"/>
      <c r="E39" s="79" t="s">
        <v>13</v>
      </c>
      <c r="F39" s="96" t="s">
        <v>96</v>
      </c>
      <c r="G39" s="15">
        <v>12</v>
      </c>
      <c r="H39" s="16">
        <f>379.64/12</f>
        <v>31.636666666666667</v>
      </c>
      <c r="I39" s="16">
        <f t="shared" si="0"/>
        <v>379.64</v>
      </c>
      <c r="J39" s="198"/>
    </row>
    <row r="40" spans="1:10" s="13" customFormat="1" ht="24">
      <c r="A40" s="51">
        <v>45936</v>
      </c>
      <c r="B40" s="50">
        <v>1090</v>
      </c>
      <c r="C40" s="17" t="s">
        <v>97</v>
      </c>
      <c r="D40" s="50" t="s">
        <v>44</v>
      </c>
      <c r="E40" s="50" t="s">
        <v>13</v>
      </c>
      <c r="F40" s="96" t="s">
        <v>40</v>
      </c>
      <c r="G40" s="15">
        <v>833</v>
      </c>
      <c r="H40" s="16">
        <v>259</v>
      </c>
      <c r="I40" s="16">
        <f>H40*G40</f>
        <v>215747</v>
      </c>
      <c r="J40" s="34" t="s">
        <v>39</v>
      </c>
    </row>
    <row r="41" spans="1:10" s="13" customFormat="1" ht="23.25" customHeight="1">
      <c r="A41" s="86">
        <v>45936</v>
      </c>
      <c r="B41" s="88">
        <v>1091</v>
      </c>
      <c r="C41" s="80" t="s">
        <v>98</v>
      </c>
      <c r="D41" s="88" t="s">
        <v>99</v>
      </c>
      <c r="E41" s="79" t="s">
        <v>13</v>
      </c>
      <c r="F41" s="97" t="s">
        <v>40</v>
      </c>
      <c r="G41" s="77">
        <v>10</v>
      </c>
      <c r="H41" s="76">
        <v>1000</v>
      </c>
      <c r="I41" s="76">
        <f>H41*G41</f>
        <v>10000</v>
      </c>
      <c r="J41" s="89" t="s">
        <v>39</v>
      </c>
    </row>
    <row r="42" spans="1:10" s="13" customFormat="1" ht="23.25" customHeight="1" thickBot="1">
      <c r="A42" s="58">
        <v>45937</v>
      </c>
      <c r="B42" s="59">
        <v>1092</v>
      </c>
      <c r="C42" s="60" t="s">
        <v>101</v>
      </c>
      <c r="D42" s="59" t="s">
        <v>100</v>
      </c>
      <c r="E42" s="59" t="s">
        <v>13</v>
      </c>
      <c r="F42" s="98" t="s">
        <v>102</v>
      </c>
      <c r="G42" s="83">
        <v>1</v>
      </c>
      <c r="H42" s="61">
        <v>100</v>
      </c>
      <c r="I42" s="61">
        <f>H42*G42</f>
        <v>100</v>
      </c>
      <c r="J42" s="62" t="s">
        <v>39</v>
      </c>
    </row>
    <row r="43" spans="1:10" ht="30" customHeight="1">
      <c r="A43" s="110" t="s">
        <v>26</v>
      </c>
      <c r="B43" s="111"/>
      <c r="C43" s="111"/>
      <c r="D43" s="111"/>
      <c r="E43" s="111"/>
      <c r="F43" s="111"/>
      <c r="G43" s="111"/>
      <c r="H43" s="111"/>
      <c r="I43" s="111"/>
      <c r="J43" s="112"/>
    </row>
    <row r="44" spans="1:10" ht="30" customHeight="1">
      <c r="A44" s="205" t="str">
        <f>A2</f>
        <v>CONCENTRADO DONATIVOS ENTRADAS OCTUBRE 2025</v>
      </c>
      <c r="B44" s="206"/>
      <c r="C44" s="206"/>
      <c r="D44" s="206"/>
      <c r="E44" s="206"/>
      <c r="F44" s="206"/>
      <c r="G44" s="206"/>
      <c r="H44" s="206"/>
      <c r="I44" s="206"/>
      <c r="J44" s="207"/>
    </row>
    <row r="45" spans="1:10" ht="30" customHeight="1" thickBot="1">
      <c r="A45" s="208" t="s">
        <v>0</v>
      </c>
      <c r="B45" s="209"/>
      <c r="C45" s="209"/>
      <c r="D45" s="209"/>
      <c r="E45" s="209"/>
      <c r="F45" s="209"/>
      <c r="G45" s="209"/>
      <c r="H45" s="209"/>
      <c r="I45" s="209"/>
      <c r="J45" s="210"/>
    </row>
    <row r="46" spans="1:10" ht="30" customHeight="1" thickBot="1">
      <c r="A46" s="1" t="s">
        <v>1</v>
      </c>
      <c r="B46" s="2" t="s">
        <v>2</v>
      </c>
      <c r="C46" s="37" t="s">
        <v>3</v>
      </c>
      <c r="D46" s="3" t="s">
        <v>4</v>
      </c>
      <c r="E46" s="2" t="s">
        <v>5</v>
      </c>
      <c r="F46" s="63" t="s">
        <v>27</v>
      </c>
      <c r="G46" s="12" t="s">
        <v>6</v>
      </c>
      <c r="H46" s="4" t="s">
        <v>7</v>
      </c>
      <c r="I46" s="4" t="s">
        <v>8</v>
      </c>
      <c r="J46" s="2" t="s">
        <v>9</v>
      </c>
    </row>
    <row r="47" spans="1:10" s="13" customFormat="1" ht="23.25" customHeight="1">
      <c r="A47" s="51">
        <v>45937</v>
      </c>
      <c r="B47" s="50">
        <v>1093</v>
      </c>
      <c r="C47" s="80" t="s">
        <v>101</v>
      </c>
      <c r="D47" s="50" t="s">
        <v>103</v>
      </c>
      <c r="E47" s="79" t="s">
        <v>13</v>
      </c>
      <c r="F47" s="97" t="s">
        <v>104</v>
      </c>
      <c r="G47" s="77">
        <v>5</v>
      </c>
      <c r="H47" s="76">
        <v>100</v>
      </c>
      <c r="I47" s="76">
        <f>H47*G47</f>
        <v>500</v>
      </c>
      <c r="J47" s="34" t="s">
        <v>39</v>
      </c>
    </row>
    <row r="48" spans="1:10" s="13" customFormat="1">
      <c r="A48" s="202">
        <v>45937</v>
      </c>
      <c r="B48" s="201">
        <v>1094</v>
      </c>
      <c r="C48" s="92" t="s">
        <v>106</v>
      </c>
      <c r="D48" s="199" t="s">
        <v>105</v>
      </c>
      <c r="E48" s="88" t="s">
        <v>13</v>
      </c>
      <c r="F48" s="97" t="s">
        <v>40</v>
      </c>
      <c r="G48" s="90">
        <f>'[1]CASA XAVIER'!N2</f>
        <v>467</v>
      </c>
      <c r="H48" s="91">
        <v>30</v>
      </c>
      <c r="I48" s="91">
        <f t="shared" ref="I48:I64" si="3">H48*G48</f>
        <v>14010</v>
      </c>
      <c r="J48" s="196" t="s">
        <v>39</v>
      </c>
    </row>
    <row r="49" spans="1:10" s="13" customFormat="1">
      <c r="A49" s="203"/>
      <c r="B49" s="199"/>
      <c r="C49" s="92" t="s">
        <v>107</v>
      </c>
      <c r="D49" s="199"/>
      <c r="E49" s="88" t="s">
        <v>13</v>
      </c>
      <c r="F49" s="97" t="s">
        <v>40</v>
      </c>
      <c r="G49" s="90">
        <f>'[1]CASA XAVIER'!N3</f>
        <v>8</v>
      </c>
      <c r="H49" s="91">
        <v>10</v>
      </c>
      <c r="I49" s="91">
        <f t="shared" si="3"/>
        <v>80</v>
      </c>
      <c r="J49" s="197"/>
    </row>
    <row r="50" spans="1:10" s="13" customFormat="1">
      <c r="A50" s="203"/>
      <c r="B50" s="199"/>
      <c r="C50" s="92" t="s">
        <v>108</v>
      </c>
      <c r="D50" s="199"/>
      <c r="E50" s="88" t="s">
        <v>13</v>
      </c>
      <c r="F50" s="97" t="s">
        <v>40</v>
      </c>
      <c r="G50" s="90">
        <f>'[1]CASA XAVIER'!N4</f>
        <v>8</v>
      </c>
      <c r="H50" s="91">
        <v>10</v>
      </c>
      <c r="I50" s="91">
        <f t="shared" si="3"/>
        <v>80</v>
      </c>
      <c r="J50" s="197"/>
    </row>
    <row r="51" spans="1:10" s="13" customFormat="1">
      <c r="A51" s="203"/>
      <c r="B51" s="199"/>
      <c r="C51" s="92" t="s">
        <v>109</v>
      </c>
      <c r="D51" s="199"/>
      <c r="E51" s="88" t="s">
        <v>13</v>
      </c>
      <c r="F51" s="97" t="s">
        <v>40</v>
      </c>
      <c r="G51" s="90">
        <f>'[1]CASA XAVIER'!N5</f>
        <v>6</v>
      </c>
      <c r="H51" s="91">
        <v>25</v>
      </c>
      <c r="I51" s="91">
        <f t="shared" si="3"/>
        <v>150</v>
      </c>
      <c r="J51" s="197"/>
    </row>
    <row r="52" spans="1:10" s="13" customFormat="1">
      <c r="A52" s="203"/>
      <c r="B52" s="199"/>
      <c r="C52" s="92" t="s">
        <v>110</v>
      </c>
      <c r="D52" s="199"/>
      <c r="E52" s="88" t="s">
        <v>13</v>
      </c>
      <c r="F52" s="97" t="s">
        <v>40</v>
      </c>
      <c r="G52" s="90">
        <f>'[1]CASA XAVIER'!N6</f>
        <v>317</v>
      </c>
      <c r="H52" s="91">
        <v>42</v>
      </c>
      <c r="I52" s="91">
        <f t="shared" si="3"/>
        <v>13314</v>
      </c>
      <c r="J52" s="197"/>
    </row>
    <row r="53" spans="1:10" s="13" customFormat="1">
      <c r="A53" s="203"/>
      <c r="B53" s="199"/>
      <c r="C53" s="92" t="s">
        <v>111</v>
      </c>
      <c r="D53" s="199"/>
      <c r="E53" s="88" t="s">
        <v>13</v>
      </c>
      <c r="F53" s="97" t="s">
        <v>40</v>
      </c>
      <c r="G53" s="90">
        <f>'[1]CASA XAVIER'!N7</f>
        <v>35</v>
      </c>
      <c r="H53" s="91">
        <v>10</v>
      </c>
      <c r="I53" s="91">
        <f t="shared" si="3"/>
        <v>350</v>
      </c>
      <c r="J53" s="197"/>
    </row>
    <row r="54" spans="1:10" s="13" customFormat="1">
      <c r="A54" s="204"/>
      <c r="B54" s="200"/>
      <c r="C54" s="92" t="s">
        <v>112</v>
      </c>
      <c r="D54" s="200"/>
      <c r="E54" s="88" t="s">
        <v>13</v>
      </c>
      <c r="F54" s="97" t="s">
        <v>40</v>
      </c>
      <c r="G54" s="90">
        <f>'[1]CASA XAVIER'!N8</f>
        <v>35</v>
      </c>
      <c r="H54" s="91">
        <v>5</v>
      </c>
      <c r="I54" s="91">
        <f t="shared" si="3"/>
        <v>175</v>
      </c>
      <c r="J54" s="198"/>
    </row>
    <row r="55" spans="1:10" s="13" customFormat="1" ht="23.25" customHeight="1">
      <c r="A55" s="51">
        <v>45937</v>
      </c>
      <c r="B55" s="50">
        <v>1095</v>
      </c>
      <c r="C55" s="92" t="s">
        <v>101</v>
      </c>
      <c r="D55" s="50" t="s">
        <v>230</v>
      </c>
      <c r="E55" s="88" t="s">
        <v>13</v>
      </c>
      <c r="F55" s="97" t="s">
        <v>104</v>
      </c>
      <c r="G55" s="90">
        <v>4</v>
      </c>
      <c r="H55" s="91">
        <v>100</v>
      </c>
      <c r="I55" s="91">
        <f t="shared" si="3"/>
        <v>400</v>
      </c>
      <c r="J55" s="34" t="s">
        <v>39</v>
      </c>
    </row>
    <row r="56" spans="1:10" s="13" customFormat="1">
      <c r="A56" s="202">
        <v>45939</v>
      </c>
      <c r="B56" s="201">
        <v>1096</v>
      </c>
      <c r="C56" s="92" t="s">
        <v>114</v>
      </c>
      <c r="D56" s="201" t="s">
        <v>113</v>
      </c>
      <c r="E56" s="88" t="s">
        <v>13</v>
      </c>
      <c r="F56" s="97" t="s">
        <v>49</v>
      </c>
      <c r="G56" s="90">
        <v>20</v>
      </c>
      <c r="H56" s="91">
        <v>167.56</v>
      </c>
      <c r="I56" s="91">
        <f t="shared" si="3"/>
        <v>3351.2</v>
      </c>
      <c r="J56" s="196" t="s">
        <v>39</v>
      </c>
    </row>
    <row r="57" spans="1:10" s="13" customFormat="1" ht="24">
      <c r="A57" s="203"/>
      <c r="B57" s="199"/>
      <c r="C57" s="92" t="s">
        <v>115</v>
      </c>
      <c r="D57" s="199"/>
      <c r="E57" s="88" t="s">
        <v>13</v>
      </c>
      <c r="F57" s="97" t="s">
        <v>49</v>
      </c>
      <c r="G57" s="90">
        <v>10</v>
      </c>
      <c r="H57" s="91">
        <v>253.65</v>
      </c>
      <c r="I57" s="91">
        <f t="shared" si="3"/>
        <v>2536.5</v>
      </c>
      <c r="J57" s="197"/>
    </row>
    <row r="58" spans="1:10" s="13" customFormat="1" ht="23.25" customHeight="1">
      <c r="A58" s="203"/>
      <c r="B58" s="199"/>
      <c r="C58" s="92" t="s">
        <v>116</v>
      </c>
      <c r="D58" s="199"/>
      <c r="E58" s="88" t="s">
        <v>13</v>
      </c>
      <c r="F58" s="97" t="s">
        <v>49</v>
      </c>
      <c r="G58" s="90">
        <v>10</v>
      </c>
      <c r="H58" s="91">
        <v>253.65</v>
      </c>
      <c r="I58" s="91">
        <f t="shared" si="3"/>
        <v>2536.5</v>
      </c>
      <c r="J58" s="197"/>
    </row>
    <row r="59" spans="1:10" s="13" customFormat="1">
      <c r="A59" s="203"/>
      <c r="B59" s="199"/>
      <c r="C59" s="92" t="s">
        <v>117</v>
      </c>
      <c r="D59" s="199"/>
      <c r="E59" s="88" t="s">
        <v>13</v>
      </c>
      <c r="F59" s="97" t="s">
        <v>49</v>
      </c>
      <c r="G59" s="90">
        <v>2</v>
      </c>
      <c r="H59" s="91">
        <v>500</v>
      </c>
      <c r="I59" s="91">
        <f t="shared" si="3"/>
        <v>1000</v>
      </c>
      <c r="J59" s="197"/>
    </row>
    <row r="60" spans="1:10" s="13" customFormat="1" ht="23.25" customHeight="1">
      <c r="A60" s="203"/>
      <c r="B60" s="199"/>
      <c r="C60" s="92" t="s">
        <v>118</v>
      </c>
      <c r="D60" s="199"/>
      <c r="E60" s="88" t="s">
        <v>13</v>
      </c>
      <c r="F60" s="97" t="s">
        <v>49</v>
      </c>
      <c r="G60" s="90">
        <v>2</v>
      </c>
      <c r="H60" s="91">
        <v>121</v>
      </c>
      <c r="I60" s="91">
        <f t="shared" si="3"/>
        <v>242</v>
      </c>
      <c r="J60" s="197"/>
    </row>
    <row r="61" spans="1:10" s="13" customFormat="1" ht="24">
      <c r="A61" s="204"/>
      <c r="B61" s="200"/>
      <c r="C61" s="92" t="s">
        <v>119</v>
      </c>
      <c r="D61" s="200"/>
      <c r="E61" s="88" t="s">
        <v>13</v>
      </c>
      <c r="F61" s="97" t="s">
        <v>49</v>
      </c>
      <c r="G61" s="90">
        <v>1</v>
      </c>
      <c r="H61" s="91">
        <v>1000</v>
      </c>
      <c r="I61" s="91">
        <f t="shared" si="3"/>
        <v>1000</v>
      </c>
      <c r="J61" s="198"/>
    </row>
    <row r="62" spans="1:10" s="13" customFormat="1" ht="36">
      <c r="A62" s="85">
        <v>45940</v>
      </c>
      <c r="B62" s="87">
        <v>1097</v>
      </c>
      <c r="C62" s="92" t="s">
        <v>120</v>
      </c>
      <c r="D62" s="87" t="s">
        <v>230</v>
      </c>
      <c r="E62" s="88" t="s">
        <v>13</v>
      </c>
      <c r="F62" s="97" t="s">
        <v>42</v>
      </c>
      <c r="G62" s="90">
        <v>1</v>
      </c>
      <c r="H62" s="91">
        <v>500</v>
      </c>
      <c r="I62" s="91">
        <f t="shared" si="3"/>
        <v>500</v>
      </c>
      <c r="J62" s="84" t="s">
        <v>39</v>
      </c>
    </row>
    <row r="63" spans="1:10" s="13" customFormat="1">
      <c r="A63" s="202">
        <v>45942</v>
      </c>
      <c r="B63" s="201">
        <v>1098</v>
      </c>
      <c r="C63" s="17" t="s">
        <v>58</v>
      </c>
      <c r="D63" s="201" t="s">
        <v>57</v>
      </c>
      <c r="E63" s="50" t="s">
        <v>13</v>
      </c>
      <c r="F63" s="50" t="s">
        <v>40</v>
      </c>
      <c r="G63" s="15">
        <v>16</v>
      </c>
      <c r="H63" s="16">
        <v>365.7</v>
      </c>
      <c r="I63" s="16">
        <f t="shared" si="3"/>
        <v>5851.2</v>
      </c>
      <c r="J63" s="196" t="s">
        <v>39</v>
      </c>
    </row>
    <row r="64" spans="1:10" s="13" customFormat="1">
      <c r="A64" s="203"/>
      <c r="B64" s="199"/>
      <c r="C64" s="17" t="s">
        <v>59</v>
      </c>
      <c r="D64" s="199"/>
      <c r="E64" s="81" t="s">
        <v>13</v>
      </c>
      <c r="F64" s="50" t="s">
        <v>40</v>
      </c>
      <c r="G64" s="15">
        <v>10</v>
      </c>
      <c r="H64" s="16">
        <v>552.26</v>
      </c>
      <c r="I64" s="91">
        <f t="shared" si="3"/>
        <v>5522.6</v>
      </c>
      <c r="J64" s="197"/>
    </row>
    <row r="65" spans="1:10" s="13" customFormat="1" ht="13.7" customHeight="1">
      <c r="A65" s="203"/>
      <c r="B65" s="199"/>
      <c r="C65" s="17" t="s">
        <v>60</v>
      </c>
      <c r="D65" s="199"/>
      <c r="E65" s="81" t="s">
        <v>13</v>
      </c>
      <c r="F65" s="50" t="s">
        <v>40</v>
      </c>
      <c r="G65" s="15">
        <v>12</v>
      </c>
      <c r="H65" s="16">
        <v>460.23</v>
      </c>
      <c r="I65" s="22">
        <f t="shared" si="0"/>
        <v>5522.76</v>
      </c>
      <c r="J65" s="197"/>
    </row>
    <row r="66" spans="1:10" s="13" customFormat="1">
      <c r="A66" s="204"/>
      <c r="B66" s="200"/>
      <c r="C66" s="17" t="s">
        <v>61</v>
      </c>
      <c r="D66" s="200"/>
      <c r="E66" s="105" t="s">
        <v>33</v>
      </c>
      <c r="F66" s="50" t="s">
        <v>40</v>
      </c>
      <c r="G66" s="15">
        <v>5</v>
      </c>
      <c r="H66" s="16">
        <v>645.13</v>
      </c>
      <c r="I66" s="22">
        <f t="shared" si="0"/>
        <v>3225.65</v>
      </c>
      <c r="J66" s="198"/>
    </row>
    <row r="67" spans="1:10" s="13" customFormat="1" ht="23.25" customHeight="1" thickBot="1">
      <c r="A67" s="58">
        <v>45946</v>
      </c>
      <c r="B67" s="59">
        <v>1099</v>
      </c>
      <c r="C67" s="60" t="s">
        <v>121</v>
      </c>
      <c r="D67" s="59" t="s">
        <v>122</v>
      </c>
      <c r="E67" s="59" t="s">
        <v>13</v>
      </c>
      <c r="F67" s="98" t="s">
        <v>40</v>
      </c>
      <c r="G67" s="83">
        <v>33</v>
      </c>
      <c r="H67" s="61">
        <v>100</v>
      </c>
      <c r="I67" s="61">
        <f t="shared" si="0"/>
        <v>3300</v>
      </c>
      <c r="J67" s="62" t="s">
        <v>39</v>
      </c>
    </row>
    <row r="68" spans="1:10" ht="30" customHeight="1">
      <c r="A68" s="110" t="s">
        <v>26</v>
      </c>
      <c r="B68" s="111"/>
      <c r="C68" s="111"/>
      <c r="D68" s="111"/>
      <c r="E68" s="111"/>
      <c r="F68" s="111"/>
      <c r="G68" s="111"/>
      <c r="H68" s="111"/>
      <c r="I68" s="111"/>
      <c r="J68" s="112"/>
    </row>
    <row r="69" spans="1:10" ht="30" customHeight="1">
      <c r="A69" s="205" t="str">
        <f>A2</f>
        <v>CONCENTRADO DONATIVOS ENTRADAS OCTUBRE 2025</v>
      </c>
      <c r="B69" s="206"/>
      <c r="C69" s="206"/>
      <c r="D69" s="206"/>
      <c r="E69" s="206"/>
      <c r="F69" s="206"/>
      <c r="G69" s="206"/>
      <c r="H69" s="206"/>
      <c r="I69" s="206"/>
      <c r="J69" s="207"/>
    </row>
    <row r="70" spans="1:10" ht="30" customHeight="1" thickBot="1">
      <c r="A70" s="208" t="s">
        <v>0</v>
      </c>
      <c r="B70" s="209"/>
      <c r="C70" s="209"/>
      <c r="D70" s="209"/>
      <c r="E70" s="209"/>
      <c r="F70" s="209"/>
      <c r="G70" s="209"/>
      <c r="H70" s="209"/>
      <c r="I70" s="209"/>
      <c r="J70" s="210"/>
    </row>
    <row r="71" spans="1:10" ht="30" customHeight="1" thickBot="1">
      <c r="A71" s="1" t="s">
        <v>1</v>
      </c>
      <c r="B71" s="2" t="s">
        <v>2</v>
      </c>
      <c r="C71" s="37" t="s">
        <v>3</v>
      </c>
      <c r="D71" s="3" t="s">
        <v>4</v>
      </c>
      <c r="E71" s="2" t="s">
        <v>5</v>
      </c>
      <c r="F71" s="63" t="s">
        <v>27</v>
      </c>
      <c r="G71" s="12" t="s">
        <v>6</v>
      </c>
      <c r="H71" s="4" t="s">
        <v>7</v>
      </c>
      <c r="I71" s="4" t="s">
        <v>8</v>
      </c>
      <c r="J71" s="2" t="s">
        <v>9</v>
      </c>
    </row>
    <row r="72" spans="1:10" s="13" customFormat="1" ht="23.25" customHeight="1">
      <c r="A72" s="51">
        <v>45947</v>
      </c>
      <c r="B72" s="50">
        <v>1100</v>
      </c>
      <c r="C72" s="92" t="s">
        <v>123</v>
      </c>
      <c r="D72" s="50" t="s">
        <v>66</v>
      </c>
      <c r="E72" s="88" t="s">
        <v>13</v>
      </c>
      <c r="F72" s="97" t="s">
        <v>45</v>
      </c>
      <c r="G72" s="90">
        <v>1</v>
      </c>
      <c r="H72" s="91">
        <v>400</v>
      </c>
      <c r="I72" s="91">
        <f t="shared" ref="I72:I83" si="4">H72*G72</f>
        <v>400</v>
      </c>
      <c r="J72" s="34" t="s">
        <v>39</v>
      </c>
    </row>
    <row r="73" spans="1:10" s="13" customFormat="1" ht="23.25" customHeight="1">
      <c r="A73" s="51">
        <v>45951</v>
      </c>
      <c r="B73" s="50">
        <v>1101</v>
      </c>
      <c r="C73" s="92" t="s">
        <v>124</v>
      </c>
      <c r="D73" s="50" t="s">
        <v>113</v>
      </c>
      <c r="E73" s="88" t="s">
        <v>13</v>
      </c>
      <c r="F73" s="97" t="s">
        <v>40</v>
      </c>
      <c r="G73" s="90">
        <v>150</v>
      </c>
      <c r="H73" s="91">
        <v>50</v>
      </c>
      <c r="I73" s="91">
        <f t="shared" si="4"/>
        <v>7500</v>
      </c>
      <c r="J73" s="34" t="s">
        <v>39</v>
      </c>
    </row>
    <row r="74" spans="1:10" s="13" customFormat="1" ht="23.25" customHeight="1">
      <c r="A74" s="51">
        <v>45951</v>
      </c>
      <c r="B74" s="50">
        <v>1102</v>
      </c>
      <c r="C74" s="92" t="s">
        <v>126</v>
      </c>
      <c r="D74" s="50" t="s">
        <v>125</v>
      </c>
      <c r="E74" s="88" t="s">
        <v>13</v>
      </c>
      <c r="F74" s="97" t="s">
        <v>49</v>
      </c>
      <c r="G74" s="90">
        <v>2</v>
      </c>
      <c r="H74" s="91">
        <v>100</v>
      </c>
      <c r="I74" s="91">
        <f t="shared" si="4"/>
        <v>200</v>
      </c>
      <c r="J74" s="34" t="s">
        <v>39</v>
      </c>
    </row>
    <row r="75" spans="1:10" s="13" customFormat="1" ht="23.25" customHeight="1">
      <c r="A75" s="51">
        <v>45954</v>
      </c>
      <c r="B75" s="50">
        <v>1103</v>
      </c>
      <c r="C75" s="92" t="s">
        <v>127</v>
      </c>
      <c r="D75" s="50" t="s">
        <v>99</v>
      </c>
      <c r="E75" s="88" t="s">
        <v>13</v>
      </c>
      <c r="F75" s="97" t="s">
        <v>40</v>
      </c>
      <c r="G75" s="90">
        <f>150*12</f>
        <v>1800</v>
      </c>
      <c r="H75" s="91">
        <v>39.5</v>
      </c>
      <c r="I75" s="91">
        <f t="shared" si="4"/>
        <v>71100</v>
      </c>
      <c r="J75" s="34" t="s">
        <v>39</v>
      </c>
    </row>
    <row r="76" spans="1:10" s="13" customFormat="1" ht="23.65" customHeight="1">
      <c r="A76" s="51">
        <v>45957</v>
      </c>
      <c r="B76" s="50">
        <v>1104</v>
      </c>
      <c r="C76" s="92" t="s">
        <v>124</v>
      </c>
      <c r="D76" s="50" t="s">
        <v>113</v>
      </c>
      <c r="E76" s="88" t="s">
        <v>13</v>
      </c>
      <c r="F76" s="97" t="s">
        <v>40</v>
      </c>
      <c r="G76" s="90">
        <v>150</v>
      </c>
      <c r="H76" s="91">
        <v>50</v>
      </c>
      <c r="I76" s="91">
        <f t="shared" si="4"/>
        <v>7500</v>
      </c>
      <c r="J76" s="34" t="s">
        <v>39</v>
      </c>
    </row>
    <row r="77" spans="1:10" s="13" customFormat="1" ht="27.95" customHeight="1">
      <c r="A77" s="51">
        <v>45958</v>
      </c>
      <c r="B77" s="50">
        <v>1105</v>
      </c>
      <c r="C77" s="92" t="s">
        <v>175</v>
      </c>
      <c r="D77" s="50" t="s">
        <v>128</v>
      </c>
      <c r="E77" s="88" t="s">
        <v>13</v>
      </c>
      <c r="F77" s="97" t="s">
        <v>40</v>
      </c>
      <c r="G77" s="100">
        <v>13</v>
      </c>
      <c r="H77" s="91">
        <v>20</v>
      </c>
      <c r="I77" s="91">
        <f t="shared" si="4"/>
        <v>260</v>
      </c>
      <c r="J77" s="34" t="s">
        <v>39</v>
      </c>
    </row>
    <row r="78" spans="1:10" s="13" customFormat="1" ht="41.65" customHeight="1">
      <c r="A78" s="202">
        <v>45961</v>
      </c>
      <c r="B78" s="201">
        <v>1106</v>
      </c>
      <c r="C78" s="17" t="str">
        <f>'[2]0438'!B30</f>
        <v>Desayunos (guisado pollo, frijoles, arroz, agua y tortillas)</v>
      </c>
      <c r="D78" s="201" t="s">
        <v>176</v>
      </c>
      <c r="E78" s="50" t="s">
        <v>13</v>
      </c>
      <c r="F78" s="96" t="s">
        <v>40</v>
      </c>
      <c r="G78" s="114">
        <f>'[2]0438'!A30</f>
        <v>374</v>
      </c>
      <c r="H78" s="16">
        <f>'[2]0438'!G30</f>
        <v>180</v>
      </c>
      <c r="I78" s="16">
        <f t="shared" si="4"/>
        <v>67320</v>
      </c>
      <c r="J78" s="34" t="s">
        <v>39</v>
      </c>
    </row>
    <row r="79" spans="1:10" s="13" customFormat="1" ht="23.65" customHeight="1">
      <c r="A79" s="203"/>
      <c r="B79" s="199"/>
      <c r="C79" s="102" t="str">
        <f>'[2]0438'!B31</f>
        <v>pasteles</v>
      </c>
      <c r="D79" s="199"/>
      <c r="E79" s="99" t="s">
        <v>13</v>
      </c>
      <c r="F79" s="97" t="s">
        <v>40</v>
      </c>
      <c r="G79" s="113">
        <f>'[2]0438'!A31</f>
        <v>10</v>
      </c>
      <c r="H79" s="101">
        <f>'[2]0438'!G31</f>
        <v>300</v>
      </c>
      <c r="I79" s="101">
        <f t="shared" si="4"/>
        <v>3000</v>
      </c>
      <c r="J79" s="34" t="s">
        <v>39</v>
      </c>
    </row>
    <row r="80" spans="1:10" s="13" customFormat="1" ht="23.65" customHeight="1">
      <c r="A80" s="203"/>
      <c r="B80" s="199"/>
      <c r="C80" s="102" t="str">
        <f>'[2]0438'!B32</f>
        <v>muffin</v>
      </c>
      <c r="D80" s="199"/>
      <c r="E80" s="99" t="s">
        <v>13</v>
      </c>
      <c r="F80" s="97" t="s">
        <v>40</v>
      </c>
      <c r="G80" s="113">
        <f>'[2]0438'!A32</f>
        <v>65</v>
      </c>
      <c r="H80" s="101">
        <f>'[2]0438'!G32</f>
        <v>15</v>
      </c>
      <c r="I80" s="101">
        <f t="shared" si="4"/>
        <v>975</v>
      </c>
      <c r="J80" s="34" t="s">
        <v>39</v>
      </c>
    </row>
    <row r="81" spans="1:10" s="13" customFormat="1" ht="33" customHeight="1">
      <c r="A81" s="203"/>
      <c r="B81" s="199"/>
      <c r="C81" s="102" t="str">
        <f>'[2]0438'!B33</f>
        <v>jugos de diferentes sabores (19 hermanos)</v>
      </c>
      <c r="D81" s="199"/>
      <c r="E81" s="99" t="s">
        <v>13</v>
      </c>
      <c r="F81" s="97" t="s">
        <v>40</v>
      </c>
      <c r="G81" s="113">
        <f>'[2]0438'!A33</f>
        <v>150</v>
      </c>
      <c r="H81" s="101">
        <f>'[2]0438'!G33</f>
        <v>6</v>
      </c>
      <c r="I81" s="101">
        <f t="shared" si="4"/>
        <v>900</v>
      </c>
      <c r="J81" s="34" t="s">
        <v>39</v>
      </c>
    </row>
    <row r="82" spans="1:10" s="13" customFormat="1" ht="41.65" customHeight="1">
      <c r="A82" s="203"/>
      <c r="B82" s="199"/>
      <c r="C82" s="102" t="str">
        <f>'[2]0438'!B34</f>
        <v>bolsas de fruta (platano, guayaba,naranja, pepino, manzana)</v>
      </c>
      <c r="D82" s="199"/>
      <c r="E82" s="99" t="s">
        <v>13</v>
      </c>
      <c r="F82" s="97" t="s">
        <v>40</v>
      </c>
      <c r="G82" s="113">
        <f>'[2]0438'!A34</f>
        <v>150</v>
      </c>
      <c r="H82" s="101">
        <f>'[2]0438'!G34</f>
        <v>85</v>
      </c>
      <c r="I82" s="101">
        <f t="shared" si="4"/>
        <v>12750</v>
      </c>
      <c r="J82" s="34" t="s">
        <v>39</v>
      </c>
    </row>
    <row r="83" spans="1:10" s="13" customFormat="1" ht="55.35" customHeight="1" thickBot="1">
      <c r="A83" s="224"/>
      <c r="B83" s="222"/>
      <c r="C83" s="115" t="str">
        <f>'[2]0438'!B35</f>
        <v>accesorios (gorras, termo, libreta, kit de desarmadores, bolsa ixtle)</v>
      </c>
      <c r="D83" s="222"/>
      <c r="E83" s="116" t="s">
        <v>13</v>
      </c>
      <c r="F83" s="117" t="s">
        <v>40</v>
      </c>
      <c r="G83" s="118">
        <f>'[2]0438'!A35</f>
        <v>150</v>
      </c>
      <c r="H83" s="119">
        <f>'[2]0438'!G35</f>
        <v>36.666666666666664</v>
      </c>
      <c r="I83" s="119">
        <f t="shared" si="4"/>
        <v>5500</v>
      </c>
      <c r="J83" s="62" t="s">
        <v>39</v>
      </c>
    </row>
    <row r="84" spans="1:10" ht="30" customHeight="1">
      <c r="A84" s="110" t="s">
        <v>26</v>
      </c>
      <c r="B84" s="111"/>
      <c r="C84" s="111"/>
      <c r="D84" s="111"/>
      <c r="E84" s="111"/>
      <c r="F84" s="111"/>
      <c r="G84" s="111"/>
      <c r="H84" s="111"/>
      <c r="I84" s="111"/>
      <c r="J84" s="112"/>
    </row>
    <row r="85" spans="1:10" ht="30" customHeight="1">
      <c r="A85" s="205" t="str">
        <f>A2</f>
        <v>CONCENTRADO DONATIVOS ENTRADAS OCTUBRE 2025</v>
      </c>
      <c r="B85" s="206"/>
      <c r="C85" s="206"/>
      <c r="D85" s="206"/>
      <c r="E85" s="206"/>
      <c r="F85" s="206"/>
      <c r="G85" s="206"/>
      <c r="H85" s="206"/>
      <c r="I85" s="206"/>
      <c r="J85" s="207"/>
    </row>
    <row r="86" spans="1:10" ht="30" customHeight="1" thickBot="1">
      <c r="A86" s="208" t="s">
        <v>0</v>
      </c>
      <c r="B86" s="209"/>
      <c r="C86" s="209"/>
      <c r="D86" s="209"/>
      <c r="E86" s="209"/>
      <c r="F86" s="209"/>
      <c r="G86" s="209"/>
      <c r="H86" s="209"/>
      <c r="I86" s="209"/>
      <c r="J86" s="210"/>
    </row>
    <row r="87" spans="1:10" ht="30" customHeight="1" thickBot="1">
      <c r="A87" s="1" t="s">
        <v>1</v>
      </c>
      <c r="B87" s="2" t="s">
        <v>2</v>
      </c>
      <c r="C87" s="37" t="s">
        <v>3</v>
      </c>
      <c r="D87" s="3" t="s">
        <v>4</v>
      </c>
      <c r="E87" s="2" t="s">
        <v>5</v>
      </c>
      <c r="F87" s="63" t="s">
        <v>27</v>
      </c>
      <c r="G87" s="12" t="s">
        <v>6</v>
      </c>
      <c r="H87" s="4" t="s">
        <v>7</v>
      </c>
      <c r="I87" s="4" t="s">
        <v>8</v>
      </c>
      <c r="J87" s="2" t="s">
        <v>9</v>
      </c>
    </row>
    <row r="88" spans="1:10" s="13" customFormat="1" ht="23.25" customHeight="1">
      <c r="A88" s="223">
        <v>45961</v>
      </c>
      <c r="B88" s="221">
        <v>1107</v>
      </c>
      <c r="C88" s="121" t="s">
        <v>178</v>
      </c>
      <c r="D88" s="221" t="s">
        <v>177</v>
      </c>
      <c r="E88" s="64" t="s">
        <v>13</v>
      </c>
      <c r="F88" s="120" t="s">
        <v>40</v>
      </c>
      <c r="G88" s="122">
        <v>3</v>
      </c>
      <c r="H88" s="66">
        <v>300</v>
      </c>
      <c r="I88" s="66">
        <f>H88*G88</f>
        <v>900</v>
      </c>
      <c r="J88" s="94" t="s">
        <v>39</v>
      </c>
    </row>
    <row r="89" spans="1:10" s="13" customFormat="1" ht="23.25" customHeight="1" thickBot="1">
      <c r="A89" s="224"/>
      <c r="B89" s="222"/>
      <c r="C89" s="115" t="s">
        <v>179</v>
      </c>
      <c r="D89" s="222"/>
      <c r="E89" s="116" t="s">
        <v>13</v>
      </c>
      <c r="F89" s="117" t="s">
        <v>40</v>
      </c>
      <c r="G89" s="123">
        <v>3</v>
      </c>
      <c r="H89" s="119">
        <v>300</v>
      </c>
      <c r="I89" s="119">
        <f>H89*G89</f>
        <v>900</v>
      </c>
      <c r="J89" s="62" t="s">
        <v>39</v>
      </c>
    </row>
    <row r="90" spans="1:10">
      <c r="I90" s="91">
        <f>160356.8+287703.64+63647.41+177405+1800</f>
        <v>690912.85</v>
      </c>
    </row>
    <row r="92" spans="1:10">
      <c r="A92" s="5"/>
      <c r="B92" s="5"/>
      <c r="C92" s="36"/>
      <c r="D92" s="193" t="s">
        <v>30</v>
      </c>
      <c r="E92" s="194"/>
      <c r="F92" s="194"/>
      <c r="G92" s="194"/>
      <c r="H92" s="195"/>
      <c r="I92" s="23">
        <f>I90</f>
        <v>690912.85</v>
      </c>
      <c r="J92" s="6"/>
    </row>
    <row r="93" spans="1:10">
      <c r="A93" s="5"/>
      <c r="B93" s="5"/>
      <c r="C93" s="36"/>
      <c r="D93" s="193" t="s">
        <v>10</v>
      </c>
      <c r="E93" s="194"/>
      <c r="F93" s="194"/>
      <c r="G93" s="194"/>
      <c r="H93" s="195"/>
      <c r="I93" s="73">
        <f>VILLAS!I62</f>
        <v>43106</v>
      </c>
      <c r="J93" s="6"/>
    </row>
    <row r="94" spans="1:10">
      <c r="A94" s="5"/>
      <c r="B94" s="5"/>
      <c r="C94" s="36"/>
      <c r="D94" s="193" t="s">
        <v>11</v>
      </c>
      <c r="E94" s="194"/>
      <c r="F94" s="194"/>
      <c r="G94" s="194"/>
      <c r="H94" s="195"/>
      <c r="I94" s="23">
        <f>CADIPSIC!J55</f>
        <v>31866</v>
      </c>
      <c r="J94" s="6"/>
    </row>
    <row r="95" spans="1:10">
      <c r="A95" s="7"/>
      <c r="B95" s="7"/>
      <c r="H95" s="32" t="s">
        <v>25</v>
      </c>
      <c r="I95" s="23">
        <f>SUM(I92:I94)</f>
        <v>765884.85</v>
      </c>
      <c r="J95" s="6"/>
    </row>
    <row r="96" spans="1:10">
      <c r="A96" s="7"/>
      <c r="B96" s="7"/>
      <c r="H96" s="32"/>
      <c r="I96" s="192"/>
      <c r="J96" s="6"/>
    </row>
    <row r="97" spans="1:10">
      <c r="A97" s="7"/>
      <c r="B97" s="7"/>
      <c r="H97" s="32"/>
      <c r="I97" s="192"/>
      <c r="J97" s="6"/>
    </row>
    <row r="98" spans="1:10">
      <c r="A98" s="7"/>
      <c r="B98" s="7"/>
      <c r="C98" s="29"/>
      <c r="D98" s="9" t="s">
        <v>32</v>
      </c>
      <c r="E98" s="31"/>
      <c r="F98" s="29"/>
      <c r="G98" s="10"/>
      <c r="I98" s="8"/>
      <c r="J98" s="6"/>
    </row>
    <row r="99" spans="1:10">
      <c r="C99" s="29"/>
      <c r="D99" s="11" t="s">
        <v>29</v>
      </c>
      <c r="E99" s="31"/>
      <c r="F99" s="29"/>
      <c r="G99" s="10"/>
      <c r="H99" s="33"/>
      <c r="I99" s="8"/>
      <c r="J99" s="6"/>
    </row>
    <row r="100" spans="1:10">
      <c r="C100" s="29"/>
      <c r="D100" s="11" t="s">
        <v>12</v>
      </c>
      <c r="E100" s="31"/>
      <c r="F100" s="29"/>
      <c r="G100" s="10"/>
      <c r="H100" s="33"/>
    </row>
    <row r="101" spans="1:10">
      <c r="C101" s="29"/>
      <c r="D101" s="11" t="s">
        <v>47</v>
      </c>
      <c r="E101" s="31"/>
      <c r="F101" s="29"/>
      <c r="G101" s="10"/>
      <c r="H101" s="33"/>
    </row>
  </sheetData>
  <mergeCells count="65">
    <mergeCell ref="J37:J39"/>
    <mergeCell ref="A29:A35"/>
    <mergeCell ref="B29:B35"/>
    <mergeCell ref="D37:D39"/>
    <mergeCell ref="B37:B39"/>
    <mergeCell ref="A37:A39"/>
    <mergeCell ref="J29:J35"/>
    <mergeCell ref="B88:B89"/>
    <mergeCell ref="A88:A89"/>
    <mergeCell ref="D88:D89"/>
    <mergeCell ref="D78:D83"/>
    <mergeCell ref="A85:J85"/>
    <mergeCell ref="A86:J86"/>
    <mergeCell ref="B78:B83"/>
    <mergeCell ref="A78:A83"/>
    <mergeCell ref="D29:D35"/>
    <mergeCell ref="A8:A9"/>
    <mergeCell ref="B8:B9"/>
    <mergeCell ref="C8:C9"/>
    <mergeCell ref="D8:D9"/>
    <mergeCell ref="B10:B13"/>
    <mergeCell ref="A26:J26"/>
    <mergeCell ref="J8:J9"/>
    <mergeCell ref="F8:F9"/>
    <mergeCell ref="G8:G9"/>
    <mergeCell ref="H8:H9"/>
    <mergeCell ref="I8:I9"/>
    <mergeCell ref="J10:J13"/>
    <mergeCell ref="J14:J19"/>
    <mergeCell ref="A10:A13"/>
    <mergeCell ref="D10:D13"/>
    <mergeCell ref="D14:D19"/>
    <mergeCell ref="B14:B19"/>
    <mergeCell ref="A14:A19"/>
    <mergeCell ref="A63:A66"/>
    <mergeCell ref="B63:B66"/>
    <mergeCell ref="A69:J69"/>
    <mergeCell ref="A70:J70"/>
    <mergeCell ref="A2:J2"/>
    <mergeCell ref="A3:J3"/>
    <mergeCell ref="G5:G6"/>
    <mergeCell ref="H5:H6"/>
    <mergeCell ref="I5:I6"/>
    <mergeCell ref="J5:J6"/>
    <mergeCell ref="A5:A6"/>
    <mergeCell ref="B5:B6"/>
    <mergeCell ref="C5:C6"/>
    <mergeCell ref="D5:D6"/>
    <mergeCell ref="F5:F6"/>
    <mergeCell ref="A25:J25"/>
    <mergeCell ref="B48:B54"/>
    <mergeCell ref="A48:A54"/>
    <mergeCell ref="A44:J44"/>
    <mergeCell ref="A45:J45"/>
    <mergeCell ref="J56:J61"/>
    <mergeCell ref="B56:B61"/>
    <mergeCell ref="A56:A61"/>
    <mergeCell ref="D56:D61"/>
    <mergeCell ref="J48:J54"/>
    <mergeCell ref="D92:H92"/>
    <mergeCell ref="D93:H93"/>
    <mergeCell ref="D94:H94"/>
    <mergeCell ref="J63:J66"/>
    <mergeCell ref="D48:D54"/>
    <mergeCell ref="D63:D6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2"/>
  <sheetViews>
    <sheetView zoomScaleNormal="100" workbookViewId="0">
      <selection activeCell="D6" sqref="D6:D18"/>
    </sheetView>
  </sheetViews>
  <sheetFormatPr baseColWidth="10" defaultColWidth="11.42578125" defaultRowHeight="15"/>
  <cols>
    <col min="1" max="1" width="19.42578125" style="18" customWidth="1"/>
    <col min="2" max="2" width="11.140625" style="18" customWidth="1"/>
    <col min="3" max="3" width="37.140625" style="19" customWidth="1"/>
    <col min="4" max="4" width="21.85546875" style="19" customWidth="1"/>
    <col min="5" max="5" width="16.5703125" style="18" customWidth="1"/>
    <col min="6" max="6" width="12.140625" style="18" customWidth="1"/>
    <col min="7" max="7" width="17.42578125" style="18" customWidth="1"/>
    <col min="8" max="8" width="15.140625" style="18" bestFit="1" customWidth="1"/>
    <col min="9" max="9" width="15.28515625" style="20" customWidth="1"/>
    <col min="10" max="10" width="26.140625" style="18" customWidth="1"/>
    <col min="11" max="11" width="47.140625" style="18" customWidth="1"/>
    <col min="12" max="16384" width="11.42578125" style="18"/>
  </cols>
  <sheetData>
    <row r="1" spans="1:26" s="38" customFormat="1" ht="30" customHeight="1">
      <c r="A1" s="239" t="s">
        <v>14</v>
      </c>
      <c r="B1" s="240"/>
      <c r="C1" s="240"/>
      <c r="D1" s="240"/>
      <c r="E1" s="240"/>
      <c r="F1" s="240"/>
      <c r="G1" s="240"/>
      <c r="H1" s="240"/>
      <c r="I1" s="240"/>
      <c r="J1" s="241"/>
      <c r="K1" s="39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s="38" customFormat="1" ht="30" customHeight="1">
      <c r="A2" s="242" t="s">
        <v>129</v>
      </c>
      <c r="B2" s="243"/>
      <c r="C2" s="243"/>
      <c r="D2" s="243"/>
      <c r="E2" s="243"/>
      <c r="F2" s="243"/>
      <c r="G2" s="243"/>
      <c r="H2" s="243"/>
      <c r="I2" s="243"/>
      <c r="J2" s="244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s="38" customFormat="1" ht="30" customHeight="1" thickBot="1">
      <c r="A3" s="245" t="s">
        <v>46</v>
      </c>
      <c r="B3" s="246"/>
      <c r="C3" s="246"/>
      <c r="D3" s="246"/>
      <c r="E3" s="246"/>
      <c r="F3" s="246"/>
      <c r="G3" s="246"/>
      <c r="H3" s="246"/>
      <c r="I3" s="246"/>
      <c r="J3" s="247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s="38" customFormat="1" ht="57" thickBot="1">
      <c r="A4" s="42" t="s">
        <v>16</v>
      </c>
      <c r="B4" s="43" t="s">
        <v>17</v>
      </c>
      <c r="C4" s="43" t="s">
        <v>18</v>
      </c>
      <c r="D4" s="43" t="s">
        <v>19</v>
      </c>
      <c r="E4" s="43" t="s">
        <v>20</v>
      </c>
      <c r="F4" s="43" t="s">
        <v>21</v>
      </c>
      <c r="G4" s="46" t="s">
        <v>28</v>
      </c>
      <c r="H4" s="47" t="s">
        <v>22</v>
      </c>
      <c r="I4" s="48" t="s">
        <v>23</v>
      </c>
      <c r="J4" s="43" t="s">
        <v>24</v>
      </c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s="131" customFormat="1" ht="15.75" thickBot="1">
      <c r="A5" s="124">
        <v>45932</v>
      </c>
      <c r="B5" s="125">
        <v>480</v>
      </c>
      <c r="C5" s="126" t="s">
        <v>180</v>
      </c>
      <c r="D5" s="126" t="s">
        <v>230</v>
      </c>
      <c r="E5" s="126" t="s">
        <v>13</v>
      </c>
      <c r="F5" s="126" t="s">
        <v>169</v>
      </c>
      <c r="G5" s="126">
        <v>8</v>
      </c>
      <c r="H5" s="127">
        <v>184</v>
      </c>
      <c r="I5" s="128">
        <f>+G5*H5</f>
        <v>1472</v>
      </c>
      <c r="J5" s="129" t="s">
        <v>181</v>
      </c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</row>
    <row r="6" spans="1:26" s="131" customFormat="1" ht="15.75" customHeight="1">
      <c r="A6" s="250">
        <v>45936</v>
      </c>
      <c r="B6" s="253">
        <v>481</v>
      </c>
      <c r="C6" s="132" t="s">
        <v>182</v>
      </c>
      <c r="D6" s="256" t="s">
        <v>183</v>
      </c>
      <c r="E6" s="133" t="s">
        <v>13</v>
      </c>
      <c r="F6" s="133" t="s">
        <v>172</v>
      </c>
      <c r="G6" s="133">
        <v>4</v>
      </c>
      <c r="H6" s="134">
        <v>170</v>
      </c>
      <c r="I6" s="135">
        <f>+G6*H6</f>
        <v>680</v>
      </c>
      <c r="J6" s="136" t="s">
        <v>181</v>
      </c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</row>
    <row r="7" spans="1:26" s="131" customFormat="1" ht="15.75" customHeight="1">
      <c r="A7" s="251"/>
      <c r="B7" s="254"/>
      <c r="C7" s="137" t="s">
        <v>184</v>
      </c>
      <c r="D7" s="257"/>
      <c r="E7" s="138" t="s">
        <v>13</v>
      </c>
      <c r="F7" s="138" t="s">
        <v>172</v>
      </c>
      <c r="G7" s="138">
        <v>1</v>
      </c>
      <c r="H7" s="139">
        <v>235</v>
      </c>
      <c r="I7" s="140">
        <f t="shared" ref="I7:I61" si="0">+G7*H7</f>
        <v>235</v>
      </c>
      <c r="J7" s="141" t="s">
        <v>181</v>
      </c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</row>
    <row r="8" spans="1:26" s="131" customFormat="1" ht="15.75" customHeight="1">
      <c r="A8" s="251"/>
      <c r="B8" s="254"/>
      <c r="C8" s="142" t="s">
        <v>185</v>
      </c>
      <c r="D8" s="257"/>
      <c r="E8" s="138" t="s">
        <v>13</v>
      </c>
      <c r="F8" s="143" t="s">
        <v>186</v>
      </c>
      <c r="G8" s="138">
        <v>2</v>
      </c>
      <c r="H8" s="139">
        <v>110</v>
      </c>
      <c r="I8" s="140">
        <f t="shared" si="0"/>
        <v>220</v>
      </c>
      <c r="J8" s="141" t="s">
        <v>181</v>
      </c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</row>
    <row r="9" spans="1:26" s="131" customFormat="1" ht="15.75" customHeight="1">
      <c r="A9" s="251"/>
      <c r="B9" s="254"/>
      <c r="C9" s="137" t="s">
        <v>187</v>
      </c>
      <c r="D9" s="257"/>
      <c r="E9" s="138" t="s">
        <v>13</v>
      </c>
      <c r="F9" s="138" t="s">
        <v>172</v>
      </c>
      <c r="G9" s="138">
        <v>2</v>
      </c>
      <c r="H9" s="139">
        <v>545</v>
      </c>
      <c r="I9" s="140">
        <f t="shared" si="0"/>
        <v>1090</v>
      </c>
      <c r="J9" s="141" t="s">
        <v>181</v>
      </c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</row>
    <row r="10" spans="1:26" s="131" customFormat="1" ht="15.75" customHeight="1">
      <c r="A10" s="251"/>
      <c r="B10" s="254"/>
      <c r="C10" s="137" t="s">
        <v>188</v>
      </c>
      <c r="D10" s="257"/>
      <c r="E10" s="138" t="s">
        <v>13</v>
      </c>
      <c r="F10" s="143" t="s">
        <v>186</v>
      </c>
      <c r="G10" s="138">
        <v>1</v>
      </c>
      <c r="H10" s="139">
        <v>155</v>
      </c>
      <c r="I10" s="140">
        <f t="shared" si="0"/>
        <v>155</v>
      </c>
      <c r="J10" s="141" t="s">
        <v>181</v>
      </c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</row>
    <row r="11" spans="1:26" s="131" customFormat="1" ht="15.75" customHeight="1">
      <c r="A11" s="251"/>
      <c r="B11" s="254"/>
      <c r="C11" s="137" t="s">
        <v>189</v>
      </c>
      <c r="D11" s="257"/>
      <c r="E11" s="138" t="s">
        <v>13</v>
      </c>
      <c r="F11" s="138" t="s">
        <v>172</v>
      </c>
      <c r="G11" s="138">
        <v>3</v>
      </c>
      <c r="H11" s="139">
        <v>190</v>
      </c>
      <c r="I11" s="140">
        <f t="shared" si="0"/>
        <v>570</v>
      </c>
      <c r="J11" s="141" t="s">
        <v>181</v>
      </c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spans="1:26" s="131" customFormat="1" ht="15.75" customHeight="1">
      <c r="A12" s="251"/>
      <c r="B12" s="254"/>
      <c r="C12" s="142" t="s">
        <v>190</v>
      </c>
      <c r="D12" s="257"/>
      <c r="E12" s="138" t="s">
        <v>13</v>
      </c>
      <c r="F12" s="143" t="s">
        <v>186</v>
      </c>
      <c r="G12" s="138">
        <v>1</v>
      </c>
      <c r="H12" s="139">
        <v>110</v>
      </c>
      <c r="I12" s="140">
        <f t="shared" si="0"/>
        <v>110</v>
      </c>
      <c r="J12" s="141" t="s">
        <v>181</v>
      </c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spans="1:26" s="131" customFormat="1" ht="15.75" customHeight="1">
      <c r="A13" s="251"/>
      <c r="B13" s="254"/>
      <c r="C13" s="142" t="s">
        <v>191</v>
      </c>
      <c r="D13" s="257"/>
      <c r="E13" s="138" t="s">
        <v>13</v>
      </c>
      <c r="F13" s="138" t="s">
        <v>172</v>
      </c>
      <c r="G13" s="138">
        <v>2</v>
      </c>
      <c r="H13" s="139">
        <v>29</v>
      </c>
      <c r="I13" s="140">
        <f t="shared" si="0"/>
        <v>58</v>
      </c>
      <c r="J13" s="141" t="s">
        <v>181</v>
      </c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spans="1:26" s="131" customFormat="1" ht="15.75" customHeight="1">
      <c r="A14" s="251"/>
      <c r="B14" s="254"/>
      <c r="C14" s="142" t="s">
        <v>192</v>
      </c>
      <c r="D14" s="257"/>
      <c r="E14" s="138" t="s">
        <v>13</v>
      </c>
      <c r="F14" s="143" t="s">
        <v>186</v>
      </c>
      <c r="G14" s="138">
        <v>2</v>
      </c>
      <c r="H14" s="139">
        <v>155</v>
      </c>
      <c r="I14" s="140">
        <f t="shared" si="0"/>
        <v>310</v>
      </c>
      <c r="J14" s="141" t="s">
        <v>181</v>
      </c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spans="1:26" s="131" customFormat="1" ht="15.75" customHeight="1">
      <c r="A15" s="251"/>
      <c r="B15" s="254"/>
      <c r="C15" s="137" t="s">
        <v>193</v>
      </c>
      <c r="D15" s="257"/>
      <c r="E15" s="138" t="s">
        <v>13</v>
      </c>
      <c r="F15" s="138" t="s">
        <v>172</v>
      </c>
      <c r="G15" s="138">
        <v>4</v>
      </c>
      <c r="H15" s="139">
        <v>115</v>
      </c>
      <c r="I15" s="140">
        <f t="shared" si="0"/>
        <v>460</v>
      </c>
      <c r="J15" s="141" t="s">
        <v>181</v>
      </c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spans="1:26" s="131" customFormat="1" ht="15.75" customHeight="1">
      <c r="A16" s="251"/>
      <c r="B16" s="254"/>
      <c r="C16" s="142" t="s">
        <v>194</v>
      </c>
      <c r="D16" s="257"/>
      <c r="E16" s="138" t="s">
        <v>13</v>
      </c>
      <c r="F16" s="143" t="s">
        <v>186</v>
      </c>
      <c r="G16" s="138">
        <v>1</v>
      </c>
      <c r="H16" s="139">
        <v>175</v>
      </c>
      <c r="I16" s="140">
        <f t="shared" si="0"/>
        <v>175</v>
      </c>
      <c r="J16" s="141" t="s">
        <v>181</v>
      </c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</row>
    <row r="17" spans="1:26" s="131" customFormat="1" ht="15.75" customHeight="1">
      <c r="A17" s="251"/>
      <c r="B17" s="254"/>
      <c r="C17" s="142" t="s">
        <v>195</v>
      </c>
      <c r="D17" s="257"/>
      <c r="E17" s="138" t="s">
        <v>13</v>
      </c>
      <c r="F17" s="138" t="s">
        <v>172</v>
      </c>
      <c r="G17" s="138">
        <v>3</v>
      </c>
      <c r="H17" s="139">
        <v>28</v>
      </c>
      <c r="I17" s="140">
        <f t="shared" si="0"/>
        <v>84</v>
      </c>
      <c r="J17" s="141" t="s">
        <v>181</v>
      </c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</row>
    <row r="18" spans="1:26" s="131" customFormat="1" ht="15.75" customHeight="1" thickBot="1">
      <c r="A18" s="252"/>
      <c r="B18" s="255"/>
      <c r="C18" s="144" t="s">
        <v>196</v>
      </c>
      <c r="D18" s="258"/>
      <c r="E18" s="145" t="s">
        <v>13</v>
      </c>
      <c r="F18" s="145" t="s">
        <v>172</v>
      </c>
      <c r="G18" s="145">
        <v>1</v>
      </c>
      <c r="H18" s="146">
        <v>390</v>
      </c>
      <c r="I18" s="147">
        <f t="shared" si="0"/>
        <v>390</v>
      </c>
      <c r="J18" s="148" t="s">
        <v>181</v>
      </c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</row>
    <row r="19" spans="1:26" s="131" customFormat="1" ht="15.75" customHeight="1">
      <c r="A19" s="250">
        <v>45938</v>
      </c>
      <c r="B19" s="253">
        <v>482</v>
      </c>
      <c r="C19" s="149" t="s">
        <v>197</v>
      </c>
      <c r="D19" s="259" t="s">
        <v>168</v>
      </c>
      <c r="E19" s="150" t="s">
        <v>13</v>
      </c>
      <c r="F19" s="150" t="s">
        <v>172</v>
      </c>
      <c r="G19" s="133">
        <v>1</v>
      </c>
      <c r="H19" s="134">
        <v>2800</v>
      </c>
      <c r="I19" s="135">
        <f t="shared" si="0"/>
        <v>2800</v>
      </c>
      <c r="J19" s="151" t="s">
        <v>181</v>
      </c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</row>
    <row r="20" spans="1:26" s="131" customFormat="1" ht="15.75" customHeight="1" thickBot="1">
      <c r="A20" s="252"/>
      <c r="B20" s="255"/>
      <c r="C20" s="152" t="s">
        <v>198</v>
      </c>
      <c r="D20" s="258"/>
      <c r="E20" s="153" t="s">
        <v>13</v>
      </c>
      <c r="F20" s="153" t="s">
        <v>172</v>
      </c>
      <c r="G20" s="145">
        <v>8</v>
      </c>
      <c r="H20" s="146">
        <v>289</v>
      </c>
      <c r="I20" s="147">
        <f t="shared" si="0"/>
        <v>2312</v>
      </c>
      <c r="J20" s="154" t="s">
        <v>181</v>
      </c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</row>
    <row r="21" spans="1:26" s="163" customFormat="1" ht="21.75" customHeight="1" thickBot="1">
      <c r="A21" s="155">
        <v>45943</v>
      </c>
      <c r="B21" s="156">
        <v>483</v>
      </c>
      <c r="C21" s="157" t="s">
        <v>199</v>
      </c>
      <c r="D21" s="157" t="s">
        <v>200</v>
      </c>
      <c r="E21" s="158" t="s">
        <v>13</v>
      </c>
      <c r="F21" s="158" t="s">
        <v>172</v>
      </c>
      <c r="G21" s="158">
        <v>20</v>
      </c>
      <c r="H21" s="159">
        <v>400</v>
      </c>
      <c r="I21" s="160">
        <f>+G21*H21</f>
        <v>8000</v>
      </c>
      <c r="J21" s="161" t="s">
        <v>181</v>
      </c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</row>
    <row r="22" spans="1:26" s="131" customFormat="1" ht="15.75" customHeight="1">
      <c r="A22" s="250">
        <v>45943</v>
      </c>
      <c r="B22" s="260">
        <v>484</v>
      </c>
      <c r="C22" s="149" t="s">
        <v>184</v>
      </c>
      <c r="D22" s="262" t="s">
        <v>183</v>
      </c>
      <c r="E22" s="133" t="s">
        <v>13</v>
      </c>
      <c r="F22" s="133" t="s">
        <v>172</v>
      </c>
      <c r="G22" s="133">
        <v>3</v>
      </c>
      <c r="H22" s="134">
        <v>235</v>
      </c>
      <c r="I22" s="135">
        <f t="shared" si="0"/>
        <v>705</v>
      </c>
      <c r="J22" s="136" t="s">
        <v>181</v>
      </c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31" customFormat="1" ht="15.75" customHeight="1">
      <c r="A23" s="251"/>
      <c r="B23" s="249"/>
      <c r="C23" s="137" t="s">
        <v>201</v>
      </c>
      <c r="D23" s="263"/>
      <c r="E23" s="138" t="s">
        <v>13</v>
      </c>
      <c r="F23" s="138" t="s">
        <v>172</v>
      </c>
      <c r="G23" s="138">
        <v>3</v>
      </c>
      <c r="H23" s="139">
        <v>185</v>
      </c>
      <c r="I23" s="140">
        <f t="shared" si="0"/>
        <v>555</v>
      </c>
      <c r="J23" s="141" t="s">
        <v>181</v>
      </c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4" spans="1:26" s="131" customFormat="1" ht="15.75" customHeight="1">
      <c r="A24" s="251"/>
      <c r="B24" s="249"/>
      <c r="C24" s="137" t="s">
        <v>202</v>
      </c>
      <c r="D24" s="263"/>
      <c r="E24" s="138" t="s">
        <v>13</v>
      </c>
      <c r="F24" s="138" t="s">
        <v>172</v>
      </c>
      <c r="G24" s="138">
        <v>1</v>
      </c>
      <c r="H24" s="139">
        <v>285</v>
      </c>
      <c r="I24" s="140">
        <f t="shared" si="0"/>
        <v>285</v>
      </c>
      <c r="J24" s="141" t="s">
        <v>181</v>
      </c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</row>
    <row r="25" spans="1:26" s="131" customFormat="1" ht="15.75" customHeight="1">
      <c r="A25" s="251"/>
      <c r="B25" s="249"/>
      <c r="C25" s="137" t="s">
        <v>203</v>
      </c>
      <c r="D25" s="263"/>
      <c r="E25" s="138" t="s">
        <v>13</v>
      </c>
      <c r="F25" s="138" t="s">
        <v>172</v>
      </c>
      <c r="G25" s="138">
        <v>10</v>
      </c>
      <c r="H25" s="139">
        <v>55</v>
      </c>
      <c r="I25" s="140">
        <f t="shared" si="0"/>
        <v>550</v>
      </c>
      <c r="J25" s="141" t="s">
        <v>181</v>
      </c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</row>
    <row r="26" spans="1:26" s="131" customFormat="1" ht="15.75" customHeight="1">
      <c r="A26" s="251"/>
      <c r="B26" s="249"/>
      <c r="C26" s="137" t="s">
        <v>204</v>
      </c>
      <c r="D26" s="263"/>
      <c r="E26" s="138" t="s">
        <v>13</v>
      </c>
      <c r="F26" s="138" t="s">
        <v>172</v>
      </c>
      <c r="G26" s="138">
        <v>4</v>
      </c>
      <c r="H26" s="139">
        <v>225</v>
      </c>
      <c r="I26" s="140">
        <f t="shared" si="0"/>
        <v>900</v>
      </c>
      <c r="J26" s="141" t="s">
        <v>181</v>
      </c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</row>
    <row r="27" spans="1:26" s="131" customFormat="1" ht="15.75" customHeight="1">
      <c r="A27" s="251"/>
      <c r="B27" s="249"/>
      <c r="C27" s="137" t="s">
        <v>205</v>
      </c>
      <c r="D27" s="263"/>
      <c r="E27" s="138" t="s">
        <v>13</v>
      </c>
      <c r="F27" s="138" t="s">
        <v>172</v>
      </c>
      <c r="G27" s="138">
        <v>3</v>
      </c>
      <c r="H27" s="139">
        <v>285</v>
      </c>
      <c r="I27" s="140">
        <f t="shared" si="0"/>
        <v>855</v>
      </c>
      <c r="J27" s="141" t="s">
        <v>181</v>
      </c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</row>
    <row r="28" spans="1:26" s="131" customFormat="1" ht="15.75" customHeight="1">
      <c r="A28" s="251"/>
      <c r="B28" s="249"/>
      <c r="C28" s="137" t="s">
        <v>206</v>
      </c>
      <c r="D28" s="263"/>
      <c r="E28" s="138" t="s">
        <v>13</v>
      </c>
      <c r="F28" s="138" t="s">
        <v>172</v>
      </c>
      <c r="G28" s="138">
        <v>5</v>
      </c>
      <c r="H28" s="139">
        <v>60</v>
      </c>
      <c r="I28" s="140">
        <f t="shared" si="0"/>
        <v>300</v>
      </c>
      <c r="J28" s="141" t="s">
        <v>181</v>
      </c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</row>
    <row r="29" spans="1:26" s="131" customFormat="1" ht="15.75" customHeight="1">
      <c r="A29" s="251"/>
      <c r="B29" s="249"/>
      <c r="C29" s="137" t="s">
        <v>207</v>
      </c>
      <c r="D29" s="263"/>
      <c r="E29" s="138" t="s">
        <v>13</v>
      </c>
      <c r="F29" s="138" t="s">
        <v>172</v>
      </c>
      <c r="G29" s="138">
        <v>1</v>
      </c>
      <c r="H29" s="139">
        <v>225</v>
      </c>
      <c r="I29" s="140">
        <f t="shared" si="0"/>
        <v>225</v>
      </c>
      <c r="J29" s="141" t="s">
        <v>181</v>
      </c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</row>
    <row r="30" spans="1:26" s="131" customFormat="1" ht="15.75" customHeight="1" thickBot="1">
      <c r="A30" s="252"/>
      <c r="B30" s="261"/>
      <c r="C30" s="152" t="s">
        <v>208</v>
      </c>
      <c r="D30" s="264"/>
      <c r="E30" s="145" t="s">
        <v>13</v>
      </c>
      <c r="F30" s="145" t="s">
        <v>172</v>
      </c>
      <c r="G30" s="145">
        <v>11</v>
      </c>
      <c r="H30" s="146">
        <v>60</v>
      </c>
      <c r="I30" s="147">
        <f t="shared" si="0"/>
        <v>660</v>
      </c>
      <c r="J30" s="148" t="s">
        <v>181</v>
      </c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</row>
    <row r="31" spans="1:26" s="131" customFormat="1" ht="15.75" customHeight="1">
      <c r="A31" s="248">
        <v>45950</v>
      </c>
      <c r="B31" s="249">
        <v>485</v>
      </c>
      <c r="C31" s="164" t="s">
        <v>209</v>
      </c>
      <c r="D31" s="225" t="s">
        <v>183</v>
      </c>
      <c r="E31" s="165" t="s">
        <v>13</v>
      </c>
      <c r="F31" s="165" t="s">
        <v>172</v>
      </c>
      <c r="G31" s="165">
        <v>1</v>
      </c>
      <c r="H31" s="166">
        <v>355</v>
      </c>
      <c r="I31" s="167">
        <f t="shared" si="0"/>
        <v>355</v>
      </c>
      <c r="J31" s="168" t="s">
        <v>181</v>
      </c>
      <c r="K31" s="169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</row>
    <row r="32" spans="1:26" s="131" customFormat="1" ht="15.75" customHeight="1">
      <c r="A32" s="248"/>
      <c r="B32" s="249"/>
      <c r="C32" s="170" t="s">
        <v>210</v>
      </c>
      <c r="D32" s="226"/>
      <c r="E32" s="171" t="s">
        <v>13</v>
      </c>
      <c r="F32" s="171" t="s">
        <v>172</v>
      </c>
      <c r="G32" s="171">
        <v>1</v>
      </c>
      <c r="H32" s="172">
        <v>355</v>
      </c>
      <c r="I32" s="173">
        <f t="shared" si="0"/>
        <v>355</v>
      </c>
      <c r="J32" s="174" t="s">
        <v>181</v>
      </c>
      <c r="K32" s="169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</row>
    <row r="33" spans="1:26" s="131" customFormat="1" ht="15.75" customHeight="1">
      <c r="A33" s="248"/>
      <c r="B33" s="249"/>
      <c r="C33" s="170" t="s">
        <v>211</v>
      </c>
      <c r="D33" s="226"/>
      <c r="E33" s="171" t="s">
        <v>13</v>
      </c>
      <c r="F33" s="171" t="s">
        <v>172</v>
      </c>
      <c r="G33" s="171">
        <v>2</v>
      </c>
      <c r="H33" s="172">
        <v>520</v>
      </c>
      <c r="I33" s="173">
        <f t="shared" si="0"/>
        <v>1040</v>
      </c>
      <c r="J33" s="174" t="s">
        <v>181</v>
      </c>
      <c r="K33" s="169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</row>
    <row r="34" spans="1:26" s="131" customFormat="1" ht="15.75" customHeight="1">
      <c r="A34" s="248"/>
      <c r="B34" s="249"/>
      <c r="C34" s="170" t="s">
        <v>212</v>
      </c>
      <c r="D34" s="226"/>
      <c r="E34" s="171" t="s">
        <v>13</v>
      </c>
      <c r="F34" s="171" t="s">
        <v>172</v>
      </c>
      <c r="G34" s="171">
        <v>1</v>
      </c>
      <c r="H34" s="172">
        <v>465</v>
      </c>
      <c r="I34" s="173">
        <f t="shared" si="0"/>
        <v>465</v>
      </c>
      <c r="J34" s="174" t="s">
        <v>181</v>
      </c>
      <c r="K34" s="169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</row>
    <row r="35" spans="1:26" s="131" customFormat="1" ht="15.75" customHeight="1">
      <c r="A35" s="248"/>
      <c r="B35" s="249"/>
      <c r="C35" s="170" t="s">
        <v>213</v>
      </c>
      <c r="D35" s="226"/>
      <c r="E35" s="171" t="s">
        <v>13</v>
      </c>
      <c r="F35" s="171" t="s">
        <v>172</v>
      </c>
      <c r="G35" s="171">
        <v>2</v>
      </c>
      <c r="H35" s="172">
        <v>420</v>
      </c>
      <c r="I35" s="173">
        <f t="shared" si="0"/>
        <v>840</v>
      </c>
      <c r="J35" s="174" t="s">
        <v>181</v>
      </c>
      <c r="K35" s="169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</row>
    <row r="36" spans="1:26" s="131" customFormat="1" ht="15.75" customHeight="1">
      <c r="A36" s="248"/>
      <c r="B36" s="249"/>
      <c r="C36" s="170" t="s">
        <v>214</v>
      </c>
      <c r="D36" s="226"/>
      <c r="E36" s="171" t="s">
        <v>13</v>
      </c>
      <c r="F36" s="171" t="s">
        <v>172</v>
      </c>
      <c r="G36" s="171">
        <v>2</v>
      </c>
      <c r="H36" s="172">
        <v>355</v>
      </c>
      <c r="I36" s="173">
        <f t="shared" si="0"/>
        <v>710</v>
      </c>
      <c r="J36" s="174" t="s">
        <v>181</v>
      </c>
      <c r="K36" s="169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</row>
    <row r="37" spans="1:26" s="131" customFormat="1" ht="15.75" customHeight="1">
      <c r="A37" s="248"/>
      <c r="B37" s="249"/>
      <c r="C37" s="170" t="s">
        <v>215</v>
      </c>
      <c r="D37" s="226"/>
      <c r="E37" s="171" t="s">
        <v>13</v>
      </c>
      <c r="F37" s="171" t="s">
        <v>172</v>
      </c>
      <c r="G37" s="171">
        <v>1</v>
      </c>
      <c r="H37" s="172">
        <v>525</v>
      </c>
      <c r="I37" s="173">
        <f t="shared" si="0"/>
        <v>525</v>
      </c>
      <c r="J37" s="174" t="s">
        <v>181</v>
      </c>
      <c r="K37" s="169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</row>
    <row r="38" spans="1:26" s="131" customFormat="1" ht="15.75" customHeight="1">
      <c r="A38" s="248"/>
      <c r="B38" s="249"/>
      <c r="C38" s="170" t="s">
        <v>216</v>
      </c>
      <c r="D38" s="226"/>
      <c r="E38" s="138" t="s">
        <v>13</v>
      </c>
      <c r="F38" s="138" t="s">
        <v>172</v>
      </c>
      <c r="G38" s="138">
        <v>4</v>
      </c>
      <c r="H38" s="139">
        <v>60</v>
      </c>
      <c r="I38" s="140">
        <f t="shared" si="0"/>
        <v>240</v>
      </c>
      <c r="J38" s="141" t="s">
        <v>181</v>
      </c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</row>
    <row r="39" spans="1:26" s="131" customFormat="1" ht="15.75" customHeight="1">
      <c r="A39" s="248"/>
      <c r="B39" s="249"/>
      <c r="C39" s="137" t="s">
        <v>217</v>
      </c>
      <c r="D39" s="226"/>
      <c r="E39" s="138" t="s">
        <v>13</v>
      </c>
      <c r="F39" s="138" t="s">
        <v>172</v>
      </c>
      <c r="G39" s="138">
        <v>2</v>
      </c>
      <c r="H39" s="139">
        <v>225</v>
      </c>
      <c r="I39" s="140">
        <f t="shared" si="0"/>
        <v>450</v>
      </c>
      <c r="J39" s="141" t="s">
        <v>181</v>
      </c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</row>
    <row r="40" spans="1:26" s="131" customFormat="1" ht="15.75" customHeight="1">
      <c r="A40" s="248"/>
      <c r="B40" s="249"/>
      <c r="C40" s="137" t="s">
        <v>218</v>
      </c>
      <c r="D40" s="226"/>
      <c r="E40" s="138" t="s">
        <v>13</v>
      </c>
      <c r="F40" s="138" t="s">
        <v>172</v>
      </c>
      <c r="G40" s="138">
        <v>3</v>
      </c>
      <c r="H40" s="139">
        <v>220</v>
      </c>
      <c r="I40" s="140">
        <f t="shared" si="0"/>
        <v>660</v>
      </c>
      <c r="J40" s="141" t="s">
        <v>181</v>
      </c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</row>
    <row r="41" spans="1:26" s="131" customFormat="1" ht="15.75" customHeight="1">
      <c r="A41" s="248"/>
      <c r="B41" s="249"/>
      <c r="C41" s="137" t="s">
        <v>203</v>
      </c>
      <c r="D41" s="226"/>
      <c r="E41" s="138" t="s">
        <v>13</v>
      </c>
      <c r="F41" s="138" t="s">
        <v>172</v>
      </c>
      <c r="G41" s="138">
        <v>20</v>
      </c>
      <c r="H41" s="139">
        <v>55</v>
      </c>
      <c r="I41" s="140">
        <f t="shared" si="0"/>
        <v>1100</v>
      </c>
      <c r="J41" s="141" t="s">
        <v>181</v>
      </c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</row>
    <row r="42" spans="1:26" s="131" customFormat="1" ht="15.75" customHeight="1">
      <c r="A42" s="248"/>
      <c r="B42" s="249"/>
      <c r="C42" s="137" t="s">
        <v>219</v>
      </c>
      <c r="D42" s="226"/>
      <c r="E42" s="138" t="s">
        <v>13</v>
      </c>
      <c r="F42" s="138" t="s">
        <v>172</v>
      </c>
      <c r="G42" s="138">
        <v>34</v>
      </c>
      <c r="H42" s="139">
        <v>60</v>
      </c>
      <c r="I42" s="140">
        <f t="shared" si="0"/>
        <v>2040</v>
      </c>
      <c r="J42" s="141" t="s">
        <v>181</v>
      </c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</row>
    <row r="43" spans="1:26" s="131" customFormat="1" ht="15.75" customHeight="1">
      <c r="A43" s="248"/>
      <c r="B43" s="249"/>
      <c r="C43" s="137" t="s">
        <v>220</v>
      </c>
      <c r="D43" s="226"/>
      <c r="E43" s="138" t="s">
        <v>13</v>
      </c>
      <c r="F43" s="138" t="s">
        <v>172</v>
      </c>
      <c r="G43" s="138">
        <v>1</v>
      </c>
      <c r="H43" s="139">
        <v>185</v>
      </c>
      <c r="I43" s="140">
        <f t="shared" si="0"/>
        <v>185</v>
      </c>
      <c r="J43" s="141" t="s">
        <v>181</v>
      </c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</row>
    <row r="44" spans="1:26" s="131" customFormat="1" ht="15.75" customHeight="1">
      <c r="A44" s="248"/>
      <c r="B44" s="249"/>
      <c r="C44" s="137" t="s">
        <v>221</v>
      </c>
      <c r="D44" s="226"/>
      <c r="E44" s="138" t="s">
        <v>13</v>
      </c>
      <c r="F44" s="138" t="s">
        <v>172</v>
      </c>
      <c r="G44" s="138">
        <v>1</v>
      </c>
      <c r="H44" s="139">
        <v>60</v>
      </c>
      <c r="I44" s="140">
        <f t="shared" si="0"/>
        <v>60</v>
      </c>
      <c r="J44" s="141" t="s">
        <v>181</v>
      </c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</row>
    <row r="45" spans="1:26" s="131" customFormat="1" ht="15.75" customHeight="1" thickBot="1">
      <c r="A45" s="248"/>
      <c r="B45" s="249"/>
      <c r="C45" s="152" t="s">
        <v>207</v>
      </c>
      <c r="D45" s="227"/>
      <c r="E45" s="145" t="s">
        <v>13</v>
      </c>
      <c r="F45" s="145" t="s">
        <v>172</v>
      </c>
      <c r="G45" s="145">
        <v>2</v>
      </c>
      <c r="H45" s="146">
        <v>225</v>
      </c>
      <c r="I45" s="147">
        <f t="shared" si="0"/>
        <v>450</v>
      </c>
      <c r="J45" s="148" t="s">
        <v>181</v>
      </c>
      <c r="K45" s="175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</row>
    <row r="46" spans="1:26" s="38" customFormat="1" ht="30" customHeight="1">
      <c r="A46" s="239" t="s">
        <v>14</v>
      </c>
      <c r="B46" s="240"/>
      <c r="C46" s="240"/>
      <c r="D46" s="240"/>
      <c r="E46" s="240"/>
      <c r="F46" s="240"/>
      <c r="G46" s="240"/>
      <c r="H46" s="240"/>
      <c r="I46" s="240"/>
      <c r="J46" s="241"/>
      <c r="K46" s="39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s="38" customFormat="1" ht="30" customHeight="1">
      <c r="A47" s="242" t="s">
        <v>129</v>
      </c>
      <c r="B47" s="243"/>
      <c r="C47" s="243"/>
      <c r="D47" s="243"/>
      <c r="E47" s="243"/>
      <c r="F47" s="243"/>
      <c r="G47" s="243"/>
      <c r="H47" s="243"/>
      <c r="I47" s="243"/>
      <c r="J47" s="244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s="38" customFormat="1" ht="30" customHeight="1" thickBot="1">
      <c r="A48" s="245" t="s">
        <v>46</v>
      </c>
      <c r="B48" s="246"/>
      <c r="C48" s="246"/>
      <c r="D48" s="246"/>
      <c r="E48" s="246"/>
      <c r="F48" s="246"/>
      <c r="G48" s="246"/>
      <c r="H48" s="246"/>
      <c r="I48" s="246"/>
      <c r="J48" s="247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s="38" customFormat="1" ht="57" thickBot="1">
      <c r="A49" s="42" t="s">
        <v>16</v>
      </c>
      <c r="B49" s="43" t="s">
        <v>17</v>
      </c>
      <c r="C49" s="43" t="s">
        <v>18</v>
      </c>
      <c r="D49" s="43" t="s">
        <v>19</v>
      </c>
      <c r="E49" s="43" t="s">
        <v>20</v>
      </c>
      <c r="F49" s="43" t="s">
        <v>21</v>
      </c>
      <c r="G49" s="46" t="s">
        <v>28</v>
      </c>
      <c r="H49" s="47" t="s">
        <v>22</v>
      </c>
      <c r="I49" s="48" t="s">
        <v>23</v>
      </c>
      <c r="J49" s="43" t="s">
        <v>24</v>
      </c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s="183" customFormat="1" ht="15.75" customHeight="1">
      <c r="A50" s="228">
        <v>45957</v>
      </c>
      <c r="B50" s="231">
        <v>486</v>
      </c>
      <c r="C50" s="176" t="s">
        <v>222</v>
      </c>
      <c r="D50" s="234" t="s">
        <v>183</v>
      </c>
      <c r="E50" s="177" t="s">
        <v>13</v>
      </c>
      <c r="F50" s="177" t="s">
        <v>172</v>
      </c>
      <c r="G50" s="177">
        <v>1</v>
      </c>
      <c r="H50" s="178">
        <v>425</v>
      </c>
      <c r="I50" s="179">
        <f t="shared" si="0"/>
        <v>425</v>
      </c>
      <c r="J50" s="180" t="s">
        <v>181</v>
      </c>
      <c r="K50" s="181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</row>
    <row r="51" spans="1:26" s="183" customFormat="1" ht="15.75" customHeight="1">
      <c r="A51" s="229"/>
      <c r="B51" s="232"/>
      <c r="C51" s="170" t="s">
        <v>223</v>
      </c>
      <c r="D51" s="235"/>
      <c r="E51" s="171" t="s">
        <v>13</v>
      </c>
      <c r="F51" s="171" t="s">
        <v>172</v>
      </c>
      <c r="G51" s="171">
        <v>1</v>
      </c>
      <c r="H51" s="172">
        <v>210</v>
      </c>
      <c r="I51" s="184">
        <f t="shared" si="0"/>
        <v>210</v>
      </c>
      <c r="J51" s="174" t="s">
        <v>181</v>
      </c>
      <c r="K51" s="181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</row>
    <row r="52" spans="1:26" s="183" customFormat="1" ht="15.75" customHeight="1">
      <c r="A52" s="229"/>
      <c r="B52" s="232"/>
      <c r="C52" s="170" t="s">
        <v>221</v>
      </c>
      <c r="D52" s="235"/>
      <c r="E52" s="171" t="s">
        <v>13</v>
      </c>
      <c r="F52" s="171" t="s">
        <v>172</v>
      </c>
      <c r="G52" s="171">
        <v>3</v>
      </c>
      <c r="H52" s="172">
        <v>60</v>
      </c>
      <c r="I52" s="184">
        <f t="shared" si="0"/>
        <v>180</v>
      </c>
      <c r="J52" s="174" t="s">
        <v>181</v>
      </c>
      <c r="K52" s="181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</row>
    <row r="53" spans="1:26" s="183" customFormat="1" ht="15.75" customHeight="1">
      <c r="A53" s="229"/>
      <c r="B53" s="232"/>
      <c r="C53" s="170" t="s">
        <v>213</v>
      </c>
      <c r="D53" s="235"/>
      <c r="E53" s="171" t="s">
        <v>13</v>
      </c>
      <c r="F53" s="171" t="s">
        <v>172</v>
      </c>
      <c r="G53" s="171">
        <v>11</v>
      </c>
      <c r="H53" s="172">
        <v>420</v>
      </c>
      <c r="I53" s="184">
        <f t="shared" si="0"/>
        <v>4620</v>
      </c>
      <c r="J53" s="174" t="s">
        <v>181</v>
      </c>
      <c r="K53" s="181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</row>
    <row r="54" spans="1:26" s="183" customFormat="1" ht="15.75" customHeight="1">
      <c r="A54" s="229"/>
      <c r="B54" s="232"/>
      <c r="C54" s="170" t="s">
        <v>216</v>
      </c>
      <c r="D54" s="235"/>
      <c r="E54" s="171" t="s">
        <v>13</v>
      </c>
      <c r="F54" s="171" t="s">
        <v>172</v>
      </c>
      <c r="G54" s="171">
        <v>1</v>
      </c>
      <c r="H54" s="172">
        <v>60</v>
      </c>
      <c r="I54" s="184">
        <f t="shared" si="0"/>
        <v>60</v>
      </c>
      <c r="J54" s="174" t="s">
        <v>181</v>
      </c>
      <c r="K54" s="181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</row>
    <row r="55" spans="1:26" s="183" customFormat="1" ht="15.75" customHeight="1">
      <c r="A55" s="229"/>
      <c r="B55" s="232"/>
      <c r="C55" s="170" t="s">
        <v>224</v>
      </c>
      <c r="D55" s="235"/>
      <c r="E55" s="171" t="s">
        <v>13</v>
      </c>
      <c r="F55" s="171" t="s">
        <v>172</v>
      </c>
      <c r="G55" s="171">
        <v>8</v>
      </c>
      <c r="H55" s="172">
        <v>58</v>
      </c>
      <c r="I55" s="184">
        <f t="shared" si="0"/>
        <v>464</v>
      </c>
      <c r="J55" s="174" t="s">
        <v>181</v>
      </c>
      <c r="K55" s="181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</row>
    <row r="56" spans="1:26" s="183" customFormat="1" ht="15.75" customHeight="1">
      <c r="A56" s="229"/>
      <c r="B56" s="232"/>
      <c r="C56" s="170" t="s">
        <v>203</v>
      </c>
      <c r="D56" s="235"/>
      <c r="E56" s="171" t="s">
        <v>13</v>
      </c>
      <c r="F56" s="171" t="s">
        <v>172</v>
      </c>
      <c r="G56" s="171">
        <v>7</v>
      </c>
      <c r="H56" s="172">
        <v>55</v>
      </c>
      <c r="I56" s="184">
        <f t="shared" si="0"/>
        <v>385</v>
      </c>
      <c r="J56" s="174" t="s">
        <v>181</v>
      </c>
      <c r="K56" s="181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</row>
    <row r="57" spans="1:26" s="183" customFormat="1" ht="15.75" customHeight="1">
      <c r="A57" s="229"/>
      <c r="B57" s="232"/>
      <c r="C57" s="170" t="s">
        <v>225</v>
      </c>
      <c r="D57" s="235"/>
      <c r="E57" s="171" t="s">
        <v>13</v>
      </c>
      <c r="F57" s="171" t="s">
        <v>172</v>
      </c>
      <c r="G57" s="171">
        <v>4</v>
      </c>
      <c r="H57" s="172">
        <v>399</v>
      </c>
      <c r="I57" s="184">
        <f t="shared" si="0"/>
        <v>1596</v>
      </c>
      <c r="J57" s="174" t="s">
        <v>181</v>
      </c>
      <c r="K57" s="181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</row>
    <row r="58" spans="1:26" s="183" customFormat="1" ht="15.75" customHeight="1">
      <c r="A58" s="229"/>
      <c r="B58" s="232"/>
      <c r="C58" s="170" t="s">
        <v>226</v>
      </c>
      <c r="D58" s="235"/>
      <c r="E58" s="171" t="s">
        <v>13</v>
      </c>
      <c r="F58" s="171" t="s">
        <v>172</v>
      </c>
      <c r="G58" s="171">
        <v>3</v>
      </c>
      <c r="H58" s="172">
        <v>180</v>
      </c>
      <c r="I58" s="184">
        <f t="shared" si="0"/>
        <v>540</v>
      </c>
      <c r="J58" s="174" t="s">
        <v>181</v>
      </c>
      <c r="K58" s="181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</row>
    <row r="59" spans="1:26" s="183" customFormat="1" ht="15.75" customHeight="1">
      <c r="A59" s="229"/>
      <c r="B59" s="232"/>
      <c r="C59" s="170" t="s">
        <v>227</v>
      </c>
      <c r="D59" s="235"/>
      <c r="E59" s="171" t="s">
        <v>13</v>
      </c>
      <c r="F59" s="171" t="s">
        <v>172</v>
      </c>
      <c r="G59" s="171">
        <v>3</v>
      </c>
      <c r="H59" s="172">
        <v>60</v>
      </c>
      <c r="I59" s="184">
        <f t="shared" si="0"/>
        <v>180</v>
      </c>
      <c r="J59" s="174" t="s">
        <v>181</v>
      </c>
      <c r="K59" s="181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</row>
    <row r="60" spans="1:26" s="183" customFormat="1" ht="15.75" customHeight="1">
      <c r="A60" s="229"/>
      <c r="B60" s="232"/>
      <c r="C60" s="170" t="s">
        <v>208</v>
      </c>
      <c r="D60" s="235"/>
      <c r="E60" s="171" t="s">
        <v>13</v>
      </c>
      <c r="F60" s="171" t="s">
        <v>172</v>
      </c>
      <c r="G60" s="171">
        <v>7</v>
      </c>
      <c r="H60" s="172">
        <v>60</v>
      </c>
      <c r="I60" s="184">
        <f t="shared" si="0"/>
        <v>420</v>
      </c>
      <c r="J60" s="174" t="s">
        <v>181</v>
      </c>
      <c r="K60" s="181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</row>
    <row r="61" spans="1:26" s="183" customFormat="1" ht="15.75" customHeight="1" thickBot="1">
      <c r="A61" s="230"/>
      <c r="B61" s="233"/>
      <c r="C61" s="185" t="s">
        <v>228</v>
      </c>
      <c r="D61" s="236"/>
      <c r="E61" s="186" t="s">
        <v>13</v>
      </c>
      <c r="F61" s="186" t="s">
        <v>172</v>
      </c>
      <c r="G61" s="186">
        <v>1</v>
      </c>
      <c r="H61" s="187">
        <v>395</v>
      </c>
      <c r="I61" s="188">
        <f t="shared" si="0"/>
        <v>395</v>
      </c>
      <c r="J61" s="189" t="s">
        <v>181</v>
      </c>
      <c r="K61" s="181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</row>
    <row r="62" spans="1:26" s="131" customFormat="1" ht="15.75" customHeight="1" thickBot="1">
      <c r="A62" s="237" t="s">
        <v>229</v>
      </c>
      <c r="B62" s="238"/>
      <c r="C62" s="238"/>
      <c r="D62" s="238"/>
      <c r="E62" s="238"/>
      <c r="F62" s="238"/>
      <c r="G62" s="238"/>
      <c r="H62" s="238"/>
      <c r="I62" s="190">
        <f>SUM(I5:I61)</f>
        <v>43106</v>
      </c>
      <c r="J62" s="191"/>
    </row>
  </sheetData>
  <mergeCells count="22">
    <mergeCell ref="A19:A20"/>
    <mergeCell ref="B19:B20"/>
    <mergeCell ref="D19:D20"/>
    <mergeCell ref="A22:A30"/>
    <mergeCell ref="B22:B30"/>
    <mergeCell ref="D22:D30"/>
    <mergeCell ref="A1:J1"/>
    <mergeCell ref="A2:J2"/>
    <mergeCell ref="A3:J3"/>
    <mergeCell ref="A6:A18"/>
    <mergeCell ref="B6:B18"/>
    <mergeCell ref="D6:D18"/>
    <mergeCell ref="D31:D45"/>
    <mergeCell ref="A50:A61"/>
    <mergeCell ref="B50:B61"/>
    <mergeCell ref="D50:D61"/>
    <mergeCell ref="A62:H62"/>
    <mergeCell ref="A46:J46"/>
    <mergeCell ref="A47:J47"/>
    <mergeCell ref="A48:J48"/>
    <mergeCell ref="A31:A45"/>
    <mergeCell ref="B31:B45"/>
  </mergeCells>
  <pageMargins left="0.70866141732283472" right="0.70866141732283472" top="0.74803149606299213" bottom="0.74803149606299213" header="0.31496062992125984" footer="0.31496062992125984"/>
  <pageSetup scale="63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8"/>
  <sheetViews>
    <sheetView workbookViewId="0"/>
  </sheetViews>
  <sheetFormatPr baseColWidth="10" defaultColWidth="11.42578125" defaultRowHeight="15" customHeight="1"/>
  <cols>
    <col min="1" max="1" width="2.5703125" customWidth="1"/>
    <col min="2" max="2" width="14" style="25" customWidth="1"/>
    <col min="3" max="3" width="7.5703125" style="25" customWidth="1"/>
    <col min="4" max="4" width="23.28515625" style="25" customWidth="1"/>
    <col min="5" max="5" width="23.5703125" customWidth="1"/>
    <col min="6" max="7" width="13.42578125" customWidth="1"/>
    <col min="8" max="8" width="12.140625" style="24" customWidth="1"/>
    <col min="9" max="9" width="11.85546875" style="26" customWidth="1"/>
    <col min="10" max="10" width="12.85546875" customWidth="1"/>
    <col min="11" max="11" width="22.42578125" customWidth="1"/>
    <col min="13" max="13" width="12.5703125" customWidth="1"/>
    <col min="17" max="17" width="49.140625" customWidth="1"/>
  </cols>
  <sheetData>
    <row r="1" spans="1:15" ht="30" customHeight="1">
      <c r="B1" s="239" t="s">
        <v>14</v>
      </c>
      <c r="C1" s="240"/>
      <c r="D1" s="240"/>
      <c r="E1" s="240"/>
      <c r="F1" s="240"/>
      <c r="G1" s="240"/>
      <c r="H1" s="240"/>
      <c r="I1" s="240"/>
      <c r="J1" s="240"/>
      <c r="K1" s="241"/>
    </row>
    <row r="2" spans="1:15" ht="30" customHeight="1">
      <c r="A2" s="40"/>
      <c r="B2" s="242" t="s">
        <v>129</v>
      </c>
      <c r="C2" s="243"/>
      <c r="D2" s="243"/>
      <c r="E2" s="243"/>
      <c r="F2" s="243"/>
      <c r="G2" s="243"/>
      <c r="H2" s="243"/>
      <c r="I2" s="243"/>
      <c r="J2" s="243"/>
      <c r="K2" s="244"/>
    </row>
    <row r="3" spans="1:15" ht="30" customHeight="1" thickBot="1">
      <c r="A3" s="41"/>
      <c r="B3" s="242" t="s">
        <v>15</v>
      </c>
      <c r="C3" s="243"/>
      <c r="D3" s="243"/>
      <c r="E3" s="243"/>
      <c r="F3" s="243"/>
      <c r="G3" s="243"/>
      <c r="H3" s="243"/>
      <c r="I3" s="243"/>
      <c r="J3" s="243"/>
      <c r="K3" s="244"/>
    </row>
    <row r="4" spans="1:15" s="49" customFormat="1" ht="37.700000000000003" customHeight="1">
      <c r="A4" s="44"/>
      <c r="B4" s="42" t="s">
        <v>16</v>
      </c>
      <c r="C4" s="43" t="s">
        <v>17</v>
      </c>
      <c r="D4" s="43" t="s">
        <v>18</v>
      </c>
      <c r="E4" s="45" t="s">
        <v>19</v>
      </c>
      <c r="F4" s="43" t="s">
        <v>20</v>
      </c>
      <c r="G4" s="43" t="s">
        <v>21</v>
      </c>
      <c r="H4" s="46" t="s">
        <v>28</v>
      </c>
      <c r="I4" s="47" t="s">
        <v>22</v>
      </c>
      <c r="J4" s="48" t="s">
        <v>23</v>
      </c>
      <c r="K4" s="43" t="s">
        <v>24</v>
      </c>
    </row>
    <row r="5" spans="1:15" ht="22.5" customHeight="1">
      <c r="A5" s="106"/>
      <c r="B5" s="266">
        <v>45931</v>
      </c>
      <c r="C5" s="267" t="s">
        <v>130</v>
      </c>
      <c r="D5" s="268" t="s">
        <v>131</v>
      </c>
      <c r="E5" s="274" t="s">
        <v>132</v>
      </c>
      <c r="F5" s="268" t="s">
        <v>13</v>
      </c>
      <c r="G5" s="269" t="s">
        <v>45</v>
      </c>
      <c r="H5" s="277">
        <v>37</v>
      </c>
      <c r="I5" s="279">
        <v>100</v>
      </c>
      <c r="J5" s="279">
        <f>H5*I5</f>
        <v>3700</v>
      </c>
      <c r="K5" s="281" t="s">
        <v>133</v>
      </c>
    </row>
    <row r="6" spans="1:15" ht="22.5" customHeight="1">
      <c r="A6" s="106"/>
      <c r="B6" s="266"/>
      <c r="C6" s="267"/>
      <c r="D6" s="268"/>
      <c r="E6" s="274"/>
      <c r="F6" s="268"/>
      <c r="G6" s="269"/>
      <c r="H6" s="277"/>
      <c r="I6" s="279"/>
      <c r="J6" s="279"/>
      <c r="K6" s="281"/>
    </row>
    <row r="7" spans="1:15" ht="17.25" customHeight="1">
      <c r="B7" s="266">
        <v>45933</v>
      </c>
      <c r="C7" s="267" t="s">
        <v>134</v>
      </c>
      <c r="D7" s="268" t="s">
        <v>135</v>
      </c>
      <c r="E7" s="268" t="s">
        <v>230</v>
      </c>
      <c r="F7" s="268" t="s">
        <v>13</v>
      </c>
      <c r="G7" s="269" t="s">
        <v>45</v>
      </c>
      <c r="H7" s="277">
        <v>44</v>
      </c>
      <c r="I7" s="279">
        <v>20</v>
      </c>
      <c r="J7" s="279">
        <f>H7*I7</f>
        <v>880</v>
      </c>
      <c r="K7" s="281" t="s">
        <v>133</v>
      </c>
    </row>
    <row r="8" spans="1:15" ht="17.25" customHeight="1">
      <c r="B8" s="266"/>
      <c r="C8" s="267"/>
      <c r="D8" s="268"/>
      <c r="E8" s="268"/>
      <c r="F8" s="268"/>
      <c r="G8" s="269"/>
      <c r="H8" s="277"/>
      <c r="I8" s="279"/>
      <c r="J8" s="279"/>
      <c r="K8" s="281"/>
    </row>
    <row r="9" spans="1:15" ht="17.25" customHeight="1">
      <c r="B9" s="266">
        <v>45933</v>
      </c>
      <c r="C9" s="267" t="s">
        <v>136</v>
      </c>
      <c r="D9" s="274" t="s">
        <v>137</v>
      </c>
      <c r="E9" s="268" t="s">
        <v>138</v>
      </c>
      <c r="F9" s="268" t="s">
        <v>13</v>
      </c>
      <c r="G9" s="269" t="s">
        <v>139</v>
      </c>
      <c r="H9" s="277">
        <v>41</v>
      </c>
      <c r="I9" s="279">
        <v>20</v>
      </c>
      <c r="J9" s="279">
        <f>H9*I9</f>
        <v>820</v>
      </c>
      <c r="K9" s="281" t="s">
        <v>133</v>
      </c>
      <c r="M9" s="107"/>
    </row>
    <row r="10" spans="1:15" ht="17.25" customHeight="1">
      <c r="B10" s="266"/>
      <c r="C10" s="267"/>
      <c r="D10" s="274"/>
      <c r="E10" s="268"/>
      <c r="F10" s="268"/>
      <c r="G10" s="269"/>
      <c r="H10" s="277"/>
      <c r="I10" s="279"/>
      <c r="J10" s="279"/>
      <c r="K10" s="281"/>
      <c r="M10" s="107"/>
    </row>
    <row r="11" spans="1:15" ht="17.25" customHeight="1">
      <c r="B11" s="266">
        <v>45933</v>
      </c>
      <c r="C11" s="267" t="s">
        <v>140</v>
      </c>
      <c r="D11" s="268" t="s">
        <v>141</v>
      </c>
      <c r="E11" s="268" t="s">
        <v>142</v>
      </c>
      <c r="F11" s="268" t="s">
        <v>13</v>
      </c>
      <c r="G11" s="287" t="s">
        <v>143</v>
      </c>
      <c r="H11" s="289">
        <v>44</v>
      </c>
      <c r="I11" s="291">
        <v>10</v>
      </c>
      <c r="J11" s="279">
        <f>H11*I11</f>
        <v>440</v>
      </c>
      <c r="K11" s="281" t="s">
        <v>133</v>
      </c>
      <c r="M11" s="107"/>
    </row>
    <row r="12" spans="1:15" ht="17.25" customHeight="1">
      <c r="B12" s="266"/>
      <c r="C12" s="267"/>
      <c r="D12" s="268"/>
      <c r="E12" s="268"/>
      <c r="F12" s="268"/>
      <c r="G12" s="288"/>
      <c r="H12" s="290"/>
      <c r="I12" s="292"/>
      <c r="J12" s="279"/>
      <c r="K12" s="281"/>
      <c r="M12" s="107"/>
      <c r="O12" t="s">
        <v>144</v>
      </c>
    </row>
    <row r="13" spans="1:15" ht="17.25" customHeight="1">
      <c r="B13" s="266">
        <v>45938</v>
      </c>
      <c r="C13" s="267" t="s">
        <v>145</v>
      </c>
      <c r="D13" s="274" t="s">
        <v>131</v>
      </c>
      <c r="E13" s="268" t="s">
        <v>132</v>
      </c>
      <c r="F13" s="268" t="s">
        <v>13</v>
      </c>
      <c r="G13" s="269" t="s">
        <v>45</v>
      </c>
      <c r="H13" s="277">
        <v>35</v>
      </c>
      <c r="I13" s="279">
        <v>100</v>
      </c>
      <c r="J13" s="279">
        <f>H13*I13</f>
        <v>3500</v>
      </c>
      <c r="K13" s="271" t="s">
        <v>133</v>
      </c>
      <c r="M13" s="107"/>
    </row>
    <row r="14" spans="1:15" ht="17.25" customHeight="1">
      <c r="B14" s="266"/>
      <c r="C14" s="267"/>
      <c r="D14" s="274"/>
      <c r="E14" s="268"/>
      <c r="F14" s="268"/>
      <c r="G14" s="269"/>
      <c r="H14" s="277"/>
      <c r="I14" s="279"/>
      <c r="J14" s="279"/>
      <c r="K14" s="271"/>
      <c r="M14" s="107"/>
    </row>
    <row r="15" spans="1:15" ht="17.25" customHeight="1">
      <c r="B15" s="266">
        <v>45939</v>
      </c>
      <c r="C15" s="267" t="s">
        <v>146</v>
      </c>
      <c r="D15" s="286" t="s">
        <v>147</v>
      </c>
      <c r="E15" s="268" t="s">
        <v>148</v>
      </c>
      <c r="F15" s="268" t="s">
        <v>13</v>
      </c>
      <c r="G15" s="269" t="s">
        <v>143</v>
      </c>
      <c r="H15" s="277">
        <v>15</v>
      </c>
      <c r="I15" s="279">
        <v>100</v>
      </c>
      <c r="J15" s="279">
        <f>H15*I15</f>
        <v>1500</v>
      </c>
      <c r="K15" s="281" t="s">
        <v>133</v>
      </c>
      <c r="M15" s="107"/>
    </row>
    <row r="16" spans="1:15" ht="17.25" customHeight="1">
      <c r="B16" s="266"/>
      <c r="C16" s="267"/>
      <c r="D16" s="268"/>
      <c r="E16" s="268"/>
      <c r="F16" s="268"/>
      <c r="G16" s="269"/>
      <c r="H16" s="277"/>
      <c r="I16" s="279"/>
      <c r="J16" s="279"/>
      <c r="K16" s="281"/>
      <c r="M16" s="107"/>
    </row>
    <row r="17" spans="2:15" ht="17.25" customHeight="1">
      <c r="B17" s="266">
        <v>45940</v>
      </c>
      <c r="C17" s="267" t="s">
        <v>149</v>
      </c>
      <c r="D17" s="268" t="s">
        <v>137</v>
      </c>
      <c r="E17" s="268" t="s">
        <v>138</v>
      </c>
      <c r="F17" s="268" t="s">
        <v>13</v>
      </c>
      <c r="G17" s="269" t="s">
        <v>139</v>
      </c>
      <c r="H17" s="277">
        <v>56</v>
      </c>
      <c r="I17" s="279">
        <v>20</v>
      </c>
      <c r="J17" s="279">
        <f>H17*I17</f>
        <v>1120</v>
      </c>
      <c r="K17" s="271" t="s">
        <v>133</v>
      </c>
      <c r="M17" s="107"/>
    </row>
    <row r="18" spans="2:15" ht="17.25" customHeight="1">
      <c r="B18" s="266"/>
      <c r="C18" s="267"/>
      <c r="D18" s="268"/>
      <c r="E18" s="268"/>
      <c r="F18" s="268"/>
      <c r="G18" s="269"/>
      <c r="H18" s="277"/>
      <c r="I18" s="279"/>
      <c r="J18" s="279"/>
      <c r="K18" s="271"/>
      <c r="M18" s="107"/>
    </row>
    <row r="19" spans="2:15" ht="17.25" customHeight="1">
      <c r="B19" s="266">
        <v>45940</v>
      </c>
      <c r="C19" s="267" t="s">
        <v>150</v>
      </c>
      <c r="D19" s="285" t="s">
        <v>141</v>
      </c>
      <c r="E19" s="285" t="s">
        <v>142</v>
      </c>
      <c r="F19" s="268" t="s">
        <v>13</v>
      </c>
      <c r="G19" s="287" t="s">
        <v>143</v>
      </c>
      <c r="H19" s="289">
        <v>25</v>
      </c>
      <c r="I19" s="291">
        <v>10</v>
      </c>
      <c r="J19" s="279">
        <f>H19*I19</f>
        <v>250</v>
      </c>
      <c r="K19" s="271" t="s">
        <v>133</v>
      </c>
      <c r="M19" s="107"/>
    </row>
    <row r="20" spans="2:15" ht="17.25" customHeight="1">
      <c r="B20" s="266"/>
      <c r="C20" s="267"/>
      <c r="D20" s="286"/>
      <c r="E20" s="286"/>
      <c r="F20" s="268"/>
      <c r="G20" s="288"/>
      <c r="H20" s="290"/>
      <c r="I20" s="292"/>
      <c r="J20" s="279"/>
      <c r="K20" s="271"/>
      <c r="M20" s="107"/>
    </row>
    <row r="21" spans="2:15" ht="17.25" customHeight="1">
      <c r="B21" s="266">
        <v>45945</v>
      </c>
      <c r="C21" s="267" t="s">
        <v>151</v>
      </c>
      <c r="D21" s="283" t="s">
        <v>131</v>
      </c>
      <c r="E21" s="285" t="s">
        <v>132</v>
      </c>
      <c r="F21" s="268" t="s">
        <v>13</v>
      </c>
      <c r="G21" s="287" t="s">
        <v>45</v>
      </c>
      <c r="H21" s="289">
        <v>35</v>
      </c>
      <c r="I21" s="291">
        <v>100</v>
      </c>
      <c r="J21" s="279">
        <f>H21*I21</f>
        <v>3500</v>
      </c>
      <c r="K21" s="271" t="s">
        <v>133</v>
      </c>
      <c r="M21" s="107"/>
    </row>
    <row r="22" spans="2:15" ht="17.25" customHeight="1">
      <c r="B22" s="266"/>
      <c r="C22" s="267"/>
      <c r="D22" s="284"/>
      <c r="E22" s="286"/>
      <c r="F22" s="268"/>
      <c r="G22" s="288"/>
      <c r="H22" s="290"/>
      <c r="I22" s="292"/>
      <c r="J22" s="279"/>
      <c r="K22" s="271"/>
      <c r="M22" s="107"/>
    </row>
    <row r="23" spans="2:15" ht="17.25" customHeight="1">
      <c r="B23" s="266">
        <v>45946</v>
      </c>
      <c r="C23" s="267" t="s">
        <v>152</v>
      </c>
      <c r="D23" s="268" t="s">
        <v>147</v>
      </c>
      <c r="E23" s="268" t="s">
        <v>148</v>
      </c>
      <c r="F23" s="268" t="s">
        <v>13</v>
      </c>
      <c r="G23" s="268" t="s">
        <v>143</v>
      </c>
      <c r="H23" s="274">
        <v>20</v>
      </c>
      <c r="I23" s="265">
        <v>100</v>
      </c>
      <c r="J23" s="265">
        <f>H23*I23</f>
        <v>2000</v>
      </c>
      <c r="K23" s="281" t="s">
        <v>133</v>
      </c>
      <c r="M23" s="107"/>
      <c r="O23" t="s">
        <v>153</v>
      </c>
    </row>
    <row r="24" spans="2:15" ht="17.25" customHeight="1">
      <c r="B24" s="266"/>
      <c r="C24" s="267"/>
      <c r="D24" s="268"/>
      <c r="E24" s="268"/>
      <c r="F24" s="268"/>
      <c r="G24" s="268"/>
      <c r="H24" s="274"/>
      <c r="I24" s="265"/>
      <c r="J24" s="265"/>
      <c r="K24" s="281"/>
      <c r="M24" s="107"/>
    </row>
    <row r="25" spans="2:15" ht="17.25" customHeight="1">
      <c r="B25" s="266">
        <v>45947</v>
      </c>
      <c r="C25" s="267" t="s">
        <v>154</v>
      </c>
      <c r="D25" s="268" t="s">
        <v>137</v>
      </c>
      <c r="E25" s="268" t="s">
        <v>138</v>
      </c>
      <c r="F25" s="268" t="s">
        <v>13</v>
      </c>
      <c r="G25" s="269" t="s">
        <v>139</v>
      </c>
      <c r="H25" s="277">
        <v>50</v>
      </c>
      <c r="I25" s="279">
        <v>20</v>
      </c>
      <c r="J25" s="279">
        <f>H25*I25</f>
        <v>1000</v>
      </c>
      <c r="K25" s="271" t="s">
        <v>133</v>
      </c>
      <c r="M25" s="107"/>
    </row>
    <row r="26" spans="2:15" ht="17.25" customHeight="1">
      <c r="B26" s="266"/>
      <c r="C26" s="267"/>
      <c r="D26" s="268"/>
      <c r="E26" s="268"/>
      <c r="F26" s="268"/>
      <c r="G26" s="269"/>
      <c r="H26" s="277"/>
      <c r="I26" s="279"/>
      <c r="J26" s="279"/>
      <c r="K26" s="271"/>
      <c r="M26" s="107"/>
    </row>
    <row r="27" spans="2:15" ht="17.25" customHeight="1">
      <c r="B27" s="266">
        <v>45947</v>
      </c>
      <c r="C27" s="267" t="s">
        <v>155</v>
      </c>
      <c r="D27" s="268" t="s">
        <v>141</v>
      </c>
      <c r="E27" s="268" t="s">
        <v>142</v>
      </c>
      <c r="F27" s="268" t="s">
        <v>13</v>
      </c>
      <c r="G27" s="269" t="s">
        <v>143</v>
      </c>
      <c r="H27" s="277">
        <v>13</v>
      </c>
      <c r="I27" s="279">
        <v>10</v>
      </c>
      <c r="J27" s="279">
        <f>H27*I27</f>
        <v>130</v>
      </c>
      <c r="K27" s="271" t="s">
        <v>133</v>
      </c>
      <c r="M27" s="107"/>
    </row>
    <row r="28" spans="2:15" ht="17.25" customHeight="1">
      <c r="B28" s="266"/>
      <c r="C28" s="267"/>
      <c r="D28" s="268"/>
      <c r="E28" s="268"/>
      <c r="F28" s="268"/>
      <c r="G28" s="269"/>
      <c r="H28" s="277"/>
      <c r="I28" s="279"/>
      <c r="J28" s="279"/>
      <c r="K28" s="271"/>
      <c r="M28" s="107"/>
    </row>
    <row r="29" spans="2:15" ht="17.25" customHeight="1">
      <c r="B29" s="266">
        <v>45952</v>
      </c>
      <c r="C29" s="267" t="s">
        <v>156</v>
      </c>
      <c r="D29" s="268" t="s">
        <v>137</v>
      </c>
      <c r="E29" s="268" t="s">
        <v>138</v>
      </c>
      <c r="F29" s="268" t="s">
        <v>13</v>
      </c>
      <c r="G29" s="269" t="s">
        <v>139</v>
      </c>
      <c r="H29" s="277">
        <v>56</v>
      </c>
      <c r="I29" s="279">
        <v>20</v>
      </c>
      <c r="J29" s="265">
        <f>H29*I29</f>
        <v>1120</v>
      </c>
      <c r="K29" s="281" t="s">
        <v>133</v>
      </c>
      <c r="M29" s="107"/>
    </row>
    <row r="30" spans="2:15" ht="17.25" customHeight="1">
      <c r="B30" s="266"/>
      <c r="C30" s="267"/>
      <c r="D30" s="268"/>
      <c r="E30" s="268"/>
      <c r="F30" s="268"/>
      <c r="G30" s="269"/>
      <c r="H30" s="277"/>
      <c r="I30" s="279"/>
      <c r="J30" s="265"/>
      <c r="K30" s="281"/>
      <c r="M30" s="107"/>
    </row>
    <row r="31" spans="2:15" ht="17.25" customHeight="1">
      <c r="B31" s="266">
        <v>45952</v>
      </c>
      <c r="C31" s="267" t="s">
        <v>157</v>
      </c>
      <c r="D31" s="274" t="s">
        <v>131</v>
      </c>
      <c r="E31" s="268" t="s">
        <v>132</v>
      </c>
      <c r="F31" s="268" t="s">
        <v>13</v>
      </c>
      <c r="G31" s="269" t="s">
        <v>45</v>
      </c>
      <c r="H31" s="277">
        <v>35</v>
      </c>
      <c r="I31" s="279">
        <v>100</v>
      </c>
      <c r="J31" s="279">
        <f>H31*I31</f>
        <v>3500</v>
      </c>
      <c r="K31" s="281" t="s">
        <v>133</v>
      </c>
      <c r="M31" s="107"/>
    </row>
    <row r="32" spans="2:15" ht="17.25" customHeight="1" thickBot="1">
      <c r="B32" s="272"/>
      <c r="C32" s="273"/>
      <c r="D32" s="275"/>
      <c r="E32" s="270"/>
      <c r="F32" s="270"/>
      <c r="G32" s="276"/>
      <c r="H32" s="278"/>
      <c r="I32" s="280"/>
      <c r="J32" s="280"/>
      <c r="K32" s="282"/>
      <c r="M32" s="107"/>
    </row>
    <row r="33" spans="1:13" ht="30" customHeight="1">
      <c r="B33" s="239" t="s">
        <v>14</v>
      </c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3" ht="30" customHeight="1">
      <c r="A34" s="40"/>
      <c r="B34" s="242" t="s">
        <v>129</v>
      </c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3" ht="30" customHeight="1" thickBot="1">
      <c r="A35" s="41"/>
      <c r="B35" s="242" t="s">
        <v>15</v>
      </c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3" s="49" customFormat="1" ht="37.700000000000003" customHeight="1">
      <c r="A36" s="44"/>
      <c r="B36" s="42" t="s">
        <v>16</v>
      </c>
      <c r="C36" s="43" t="s">
        <v>17</v>
      </c>
      <c r="D36" s="43" t="s">
        <v>18</v>
      </c>
      <c r="E36" s="45" t="s">
        <v>19</v>
      </c>
      <c r="F36" s="43" t="s">
        <v>20</v>
      </c>
      <c r="G36" s="43" t="s">
        <v>21</v>
      </c>
      <c r="H36" s="46" t="s">
        <v>28</v>
      </c>
      <c r="I36" s="47" t="s">
        <v>22</v>
      </c>
      <c r="J36" s="48" t="s">
        <v>23</v>
      </c>
      <c r="K36" s="43" t="s">
        <v>24</v>
      </c>
    </row>
    <row r="37" spans="1:13" ht="17.25" customHeight="1">
      <c r="B37" s="266">
        <v>45954</v>
      </c>
      <c r="C37" s="267" t="s">
        <v>158</v>
      </c>
      <c r="D37" s="268" t="s">
        <v>141</v>
      </c>
      <c r="E37" s="268" t="s">
        <v>142</v>
      </c>
      <c r="F37" s="268" t="s">
        <v>13</v>
      </c>
      <c r="G37" s="269" t="s">
        <v>143</v>
      </c>
      <c r="H37" s="277">
        <v>23</v>
      </c>
      <c r="I37" s="279">
        <v>10</v>
      </c>
      <c r="J37" s="279">
        <f>H37*I37</f>
        <v>230</v>
      </c>
      <c r="K37" s="271" t="s">
        <v>133</v>
      </c>
      <c r="M37" s="107"/>
    </row>
    <row r="38" spans="1:13" ht="17.25" customHeight="1">
      <c r="B38" s="266"/>
      <c r="C38" s="267"/>
      <c r="D38" s="268"/>
      <c r="E38" s="268"/>
      <c r="F38" s="268"/>
      <c r="G38" s="269"/>
      <c r="H38" s="277"/>
      <c r="I38" s="279"/>
      <c r="J38" s="279"/>
      <c r="K38" s="271"/>
      <c r="M38" s="107"/>
    </row>
    <row r="39" spans="1:13" ht="17.25" customHeight="1">
      <c r="B39" s="266">
        <v>45959</v>
      </c>
      <c r="C39" s="267" t="s">
        <v>159</v>
      </c>
      <c r="D39" s="283" t="s">
        <v>131</v>
      </c>
      <c r="E39" s="285" t="s">
        <v>132</v>
      </c>
      <c r="F39" s="268" t="s">
        <v>13</v>
      </c>
      <c r="G39" s="287" t="s">
        <v>45</v>
      </c>
      <c r="H39" s="289">
        <v>35</v>
      </c>
      <c r="I39" s="291">
        <v>100</v>
      </c>
      <c r="J39" s="293">
        <f>H39*I39</f>
        <v>3500</v>
      </c>
      <c r="K39" s="271" t="s">
        <v>133</v>
      </c>
      <c r="M39" s="107"/>
    </row>
    <row r="40" spans="1:13" ht="17.25" customHeight="1">
      <c r="B40" s="266"/>
      <c r="C40" s="267"/>
      <c r="D40" s="284"/>
      <c r="E40" s="286"/>
      <c r="F40" s="268"/>
      <c r="G40" s="288"/>
      <c r="H40" s="290"/>
      <c r="I40" s="292"/>
      <c r="J40" s="293"/>
      <c r="K40" s="271"/>
      <c r="M40" s="107"/>
    </row>
    <row r="41" spans="1:13" ht="17.25" customHeight="1">
      <c r="B41" s="294">
        <v>45960</v>
      </c>
      <c r="C41" s="267" t="s">
        <v>160</v>
      </c>
      <c r="D41" s="285" t="s">
        <v>147</v>
      </c>
      <c r="E41" s="285" t="s">
        <v>148</v>
      </c>
      <c r="F41" s="268" t="s">
        <v>13</v>
      </c>
      <c r="G41" s="285" t="s">
        <v>143</v>
      </c>
      <c r="H41" s="283">
        <v>20</v>
      </c>
      <c r="I41" s="301">
        <v>100</v>
      </c>
      <c r="J41" s="265">
        <f>H41*I41</f>
        <v>2000</v>
      </c>
      <c r="K41" s="281" t="s">
        <v>133</v>
      </c>
      <c r="M41" s="107"/>
    </row>
    <row r="42" spans="1:13" ht="17.25" customHeight="1">
      <c r="B42" s="295"/>
      <c r="C42" s="267"/>
      <c r="D42" s="286"/>
      <c r="E42" s="286"/>
      <c r="F42" s="268"/>
      <c r="G42" s="286"/>
      <c r="H42" s="284"/>
      <c r="I42" s="302"/>
      <c r="J42" s="265"/>
      <c r="K42" s="281"/>
      <c r="M42" s="107"/>
    </row>
    <row r="43" spans="1:13" ht="17.25" customHeight="1">
      <c r="B43" s="294">
        <v>45961</v>
      </c>
      <c r="C43" s="267" t="s">
        <v>161</v>
      </c>
      <c r="D43" s="285" t="s">
        <v>137</v>
      </c>
      <c r="E43" s="285" t="s">
        <v>138</v>
      </c>
      <c r="F43" s="268" t="s">
        <v>13</v>
      </c>
      <c r="G43" s="287" t="s">
        <v>139</v>
      </c>
      <c r="H43" s="289">
        <v>90</v>
      </c>
      <c r="I43" s="291">
        <v>20</v>
      </c>
      <c r="J43" s="265">
        <f>H43*I43</f>
        <v>1800</v>
      </c>
      <c r="K43" s="303" t="s">
        <v>133</v>
      </c>
      <c r="M43" s="107"/>
    </row>
    <row r="44" spans="1:13" ht="17.25" customHeight="1">
      <c r="B44" s="295"/>
      <c r="C44" s="267"/>
      <c r="D44" s="286"/>
      <c r="E44" s="286"/>
      <c r="F44" s="268"/>
      <c r="G44" s="288"/>
      <c r="H44" s="290"/>
      <c r="I44" s="292"/>
      <c r="J44" s="265"/>
      <c r="K44" s="304"/>
      <c r="M44" s="107"/>
    </row>
    <row r="45" spans="1:13" ht="17.25" customHeight="1">
      <c r="B45" s="266">
        <v>45961</v>
      </c>
      <c r="C45" s="267" t="s">
        <v>162</v>
      </c>
      <c r="D45" s="268" t="s">
        <v>163</v>
      </c>
      <c r="E45" s="268" t="s">
        <v>230</v>
      </c>
      <c r="F45" s="268" t="s">
        <v>13</v>
      </c>
      <c r="G45" s="269" t="s">
        <v>42</v>
      </c>
      <c r="H45" s="277">
        <v>256</v>
      </c>
      <c r="I45" s="279">
        <v>2</v>
      </c>
      <c r="J45" s="279">
        <f>H45*I45</f>
        <v>512</v>
      </c>
      <c r="K45" s="281" t="s">
        <v>133</v>
      </c>
      <c r="M45" s="107"/>
    </row>
    <row r="46" spans="1:13" ht="17.25" customHeight="1">
      <c r="B46" s="266"/>
      <c r="C46" s="267"/>
      <c r="D46" s="268"/>
      <c r="E46" s="268"/>
      <c r="F46" s="268"/>
      <c r="G46" s="269"/>
      <c r="H46" s="277"/>
      <c r="I46" s="279"/>
      <c r="J46" s="279"/>
      <c r="K46" s="281"/>
      <c r="M46" s="107"/>
    </row>
    <row r="47" spans="1:13" ht="17.25" customHeight="1">
      <c r="B47" s="294">
        <v>45961</v>
      </c>
      <c r="C47" s="267" t="s">
        <v>164</v>
      </c>
      <c r="D47" s="297" t="s">
        <v>141</v>
      </c>
      <c r="E47" s="297" t="s">
        <v>142</v>
      </c>
      <c r="F47" s="268" t="s">
        <v>13</v>
      </c>
      <c r="G47" s="297" t="s">
        <v>143</v>
      </c>
      <c r="H47" s="298" t="s">
        <v>165</v>
      </c>
      <c r="I47" s="265">
        <v>10</v>
      </c>
      <c r="J47" s="265">
        <f>H47*I47</f>
        <v>150</v>
      </c>
      <c r="K47" s="281" t="s">
        <v>133</v>
      </c>
      <c r="M47" s="107"/>
    </row>
    <row r="48" spans="1:13" ht="17.25" customHeight="1">
      <c r="B48" s="295"/>
      <c r="C48" s="267"/>
      <c r="D48" s="297"/>
      <c r="E48" s="297"/>
      <c r="F48" s="268"/>
      <c r="G48" s="297"/>
      <c r="H48" s="298"/>
      <c r="I48" s="265"/>
      <c r="J48" s="265"/>
      <c r="K48" s="281"/>
      <c r="M48" s="107"/>
    </row>
    <row r="49" spans="1:26" ht="17.25" customHeight="1">
      <c r="B49" s="266">
        <v>45961</v>
      </c>
      <c r="C49" s="267" t="s">
        <v>166</v>
      </c>
      <c r="D49" s="268" t="s">
        <v>167</v>
      </c>
      <c r="E49" s="268" t="s">
        <v>168</v>
      </c>
      <c r="F49" s="268" t="s">
        <v>13</v>
      </c>
      <c r="G49" s="269" t="s">
        <v>169</v>
      </c>
      <c r="H49" s="269">
        <v>2</v>
      </c>
      <c r="I49" s="279">
        <v>1</v>
      </c>
      <c r="J49" s="279">
        <f>H49*I49</f>
        <v>2</v>
      </c>
      <c r="K49" s="296" t="s">
        <v>133</v>
      </c>
      <c r="M49" s="107"/>
    </row>
    <row r="50" spans="1:26" ht="17.25" customHeight="1">
      <c r="B50" s="266"/>
      <c r="C50" s="267"/>
      <c r="D50" s="268"/>
      <c r="E50" s="268"/>
      <c r="F50" s="268"/>
      <c r="G50" s="269"/>
      <c r="H50" s="269"/>
      <c r="I50" s="279"/>
      <c r="J50" s="279"/>
      <c r="K50" s="296"/>
      <c r="M50" s="107"/>
    </row>
    <row r="51" spans="1:26" ht="17.25" customHeight="1">
      <c r="B51" s="266">
        <v>45961</v>
      </c>
      <c r="C51" s="267" t="s">
        <v>170</v>
      </c>
      <c r="D51" s="268" t="s">
        <v>171</v>
      </c>
      <c r="E51" s="268" t="s">
        <v>168</v>
      </c>
      <c r="F51" s="268" t="s">
        <v>13</v>
      </c>
      <c r="G51" s="269" t="s">
        <v>172</v>
      </c>
      <c r="H51" s="269">
        <v>44</v>
      </c>
      <c r="I51" s="279">
        <v>1</v>
      </c>
      <c r="J51" s="279">
        <f>H51*I51</f>
        <v>44</v>
      </c>
      <c r="K51" s="281" t="s">
        <v>133</v>
      </c>
      <c r="M51" s="107"/>
    </row>
    <row r="52" spans="1:26" ht="17.25" customHeight="1">
      <c r="B52" s="266"/>
      <c r="C52" s="267"/>
      <c r="D52" s="268"/>
      <c r="E52" s="268"/>
      <c r="F52" s="268"/>
      <c r="G52" s="269"/>
      <c r="H52" s="269"/>
      <c r="I52" s="279"/>
      <c r="J52" s="279"/>
      <c r="K52" s="281"/>
      <c r="M52" s="107"/>
    </row>
    <row r="53" spans="1:26" ht="14.25" customHeight="1">
      <c r="A53" s="67"/>
      <c r="B53" s="266">
        <v>45961</v>
      </c>
      <c r="C53" s="267" t="s">
        <v>173</v>
      </c>
      <c r="D53" s="299" t="s">
        <v>174</v>
      </c>
      <c r="E53" s="285" t="s">
        <v>142</v>
      </c>
      <c r="F53" s="268" t="s">
        <v>13</v>
      </c>
      <c r="G53" s="269" t="s">
        <v>172</v>
      </c>
      <c r="H53" s="298">
        <v>84</v>
      </c>
      <c r="I53" s="293">
        <v>2</v>
      </c>
      <c r="J53" s="279">
        <f>H53*I53</f>
        <v>168</v>
      </c>
      <c r="K53" s="281" t="s">
        <v>133</v>
      </c>
      <c r="N53" s="108"/>
      <c r="O53" s="108"/>
      <c r="P53" s="108"/>
      <c r="Q53" s="108"/>
      <c r="R53" s="108"/>
      <c r="S53" s="108"/>
    </row>
    <row r="54" spans="1:26" ht="14.25" customHeight="1">
      <c r="A54" s="67"/>
      <c r="B54" s="266"/>
      <c r="C54" s="267"/>
      <c r="D54" s="300"/>
      <c r="E54" s="286"/>
      <c r="F54" s="268"/>
      <c r="G54" s="269"/>
      <c r="H54" s="298"/>
      <c r="I54" s="293"/>
      <c r="J54" s="279"/>
      <c r="K54" s="281"/>
      <c r="N54" s="108"/>
      <c r="O54" s="108"/>
      <c r="P54" s="108"/>
      <c r="Q54" s="108"/>
      <c r="R54" s="108"/>
      <c r="S54" s="108"/>
    </row>
    <row r="55" spans="1:26" ht="15" customHeight="1" thickBot="1">
      <c r="A55" s="68"/>
      <c r="B55" s="69"/>
      <c r="C55" s="70"/>
      <c r="D55" s="270" t="s">
        <v>51</v>
      </c>
      <c r="E55" s="270"/>
      <c r="F55" s="270"/>
      <c r="G55" s="71"/>
      <c r="H55" s="71"/>
      <c r="I55" s="71"/>
      <c r="J55" s="109">
        <f>SUM(J5:J54)</f>
        <v>31866</v>
      </c>
      <c r="K55" s="72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8" spans="1:26" ht="15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5" customHeight="1">
      <c r="A59" s="67"/>
      <c r="B59" s="67"/>
      <c r="C59" s="67"/>
      <c r="D59" s="74" t="s">
        <v>52</v>
      </c>
      <c r="E59" s="67"/>
      <c r="F59" s="67"/>
      <c r="G59" s="67"/>
      <c r="H59" s="67"/>
      <c r="I59" s="67"/>
      <c r="J59" s="74" t="s">
        <v>53</v>
      </c>
      <c r="K59" s="67"/>
      <c r="L59" s="67"/>
      <c r="M59" s="67"/>
      <c r="N59" s="67"/>
      <c r="O59" s="67"/>
      <c r="P59" s="75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15" customHeight="1">
      <c r="A60" s="67"/>
      <c r="B60" s="67"/>
      <c r="C60" s="67"/>
      <c r="D60" s="74" t="s">
        <v>34</v>
      </c>
      <c r="E60" s="67"/>
      <c r="F60" s="67"/>
      <c r="G60" s="67"/>
      <c r="H60" s="67"/>
      <c r="I60" s="67"/>
      <c r="J60" s="74" t="s">
        <v>35</v>
      </c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15" customHeight="1">
      <c r="A61" s="67"/>
      <c r="B61" s="67"/>
      <c r="C61" s="67"/>
      <c r="D61" s="74" t="s">
        <v>36</v>
      </c>
      <c r="E61" s="67"/>
      <c r="F61" s="67"/>
      <c r="G61" s="67"/>
      <c r="H61" s="67"/>
      <c r="I61" s="67"/>
      <c r="J61" s="74" t="s">
        <v>36</v>
      </c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5" customHeight="1">
      <c r="A62" s="67"/>
      <c r="B62" s="67"/>
      <c r="C62" s="67"/>
      <c r="D62" s="74" t="s">
        <v>54</v>
      </c>
      <c r="E62" s="67"/>
      <c r="F62" s="67"/>
      <c r="G62" s="67"/>
      <c r="H62" s="67"/>
      <c r="I62" s="67"/>
      <c r="J62" s="74" t="s">
        <v>54</v>
      </c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15" customHeight="1">
      <c r="A63" s="67"/>
      <c r="B63" s="67"/>
      <c r="C63" s="67"/>
      <c r="D63" s="67"/>
      <c r="E63" s="67"/>
      <c r="F63" s="74" t="s">
        <v>37</v>
      </c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5" customHeight="1">
      <c r="A64" s="67"/>
      <c r="B64" s="67"/>
      <c r="C64" s="67"/>
      <c r="D64" s="67"/>
      <c r="E64" s="67"/>
      <c r="F64" s="74" t="s">
        <v>31</v>
      </c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5" customHeight="1">
      <c r="A65" s="67"/>
      <c r="B65" s="67"/>
      <c r="C65" s="67"/>
      <c r="D65" s="67"/>
      <c r="E65" s="67"/>
      <c r="F65" s="74" t="s">
        <v>55</v>
      </c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5" customHeight="1">
      <c r="A66" s="67"/>
      <c r="B66" s="67"/>
      <c r="C66" s="67"/>
      <c r="D66" s="67"/>
      <c r="E66" s="67"/>
      <c r="F66" s="74" t="s">
        <v>56</v>
      </c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5" customHeight="1">
      <c r="A67" s="67"/>
      <c r="B67" s="67"/>
      <c r="C67" s="67"/>
      <c r="D67" s="67"/>
      <c r="E67" s="67"/>
      <c r="F67" s="74" t="s">
        <v>38</v>
      </c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15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</sheetData>
  <mergeCells count="237">
    <mergeCell ref="D41:D42"/>
    <mergeCell ref="E41:E42"/>
    <mergeCell ref="F41:F42"/>
    <mergeCell ref="G41:G42"/>
    <mergeCell ref="H41:H42"/>
    <mergeCell ref="I41:I42"/>
    <mergeCell ref="J41:J42"/>
    <mergeCell ref="K41:K42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G37:G38"/>
    <mergeCell ref="H37:H38"/>
    <mergeCell ref="I37:I38"/>
    <mergeCell ref="J37:J38"/>
    <mergeCell ref="K37:K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G45:G46"/>
    <mergeCell ref="H45:H46"/>
    <mergeCell ref="B53:B54"/>
    <mergeCell ref="C53:C54"/>
    <mergeCell ref="D53:D54"/>
    <mergeCell ref="E53:E54"/>
    <mergeCell ref="F53:F54"/>
    <mergeCell ref="G53:G54"/>
    <mergeCell ref="H53:H54"/>
    <mergeCell ref="J29:J30"/>
    <mergeCell ref="K29:K30"/>
    <mergeCell ref="K45:K46"/>
    <mergeCell ref="K47:K48"/>
    <mergeCell ref="J45:J46"/>
    <mergeCell ref="J47:J48"/>
    <mergeCell ref="I49:I50"/>
    <mergeCell ref="J49:J50"/>
    <mergeCell ref="K49:K50"/>
    <mergeCell ref="B33:K33"/>
    <mergeCell ref="B34:K34"/>
    <mergeCell ref="B35:K35"/>
    <mergeCell ref="E29:E30"/>
    <mergeCell ref="G29:G30"/>
    <mergeCell ref="H29:H30"/>
    <mergeCell ref="I29:I30"/>
    <mergeCell ref="I45:I46"/>
    <mergeCell ref="B47:B48"/>
    <mergeCell ref="C47:C48"/>
    <mergeCell ref="D47:D48"/>
    <mergeCell ref="E47:E48"/>
    <mergeCell ref="F47:F48"/>
    <mergeCell ref="G47:G48"/>
    <mergeCell ref="H47:H48"/>
    <mergeCell ref="C9:C10"/>
    <mergeCell ref="D9:D10"/>
    <mergeCell ref="E9:E10"/>
    <mergeCell ref="F9:F10"/>
    <mergeCell ref="B11:B12"/>
    <mergeCell ref="C11:C12"/>
    <mergeCell ref="B49:B50"/>
    <mergeCell ref="C49:C50"/>
    <mergeCell ref="D49:D50"/>
    <mergeCell ref="E49:E50"/>
    <mergeCell ref="F49:F50"/>
    <mergeCell ref="F29:F30"/>
    <mergeCell ref="B45:B46"/>
    <mergeCell ref="C45:C46"/>
    <mergeCell ref="D45:D46"/>
    <mergeCell ref="E45:E46"/>
    <mergeCell ref="F45:F46"/>
    <mergeCell ref="B37:B38"/>
    <mergeCell ref="C37:C38"/>
    <mergeCell ref="D37:D38"/>
    <mergeCell ref="E37:E38"/>
    <mergeCell ref="F37:F38"/>
    <mergeCell ref="B41:B42"/>
    <mergeCell ref="C41:C42"/>
    <mergeCell ref="K51:K52"/>
    <mergeCell ref="K53:K54"/>
    <mergeCell ref="E51:E52"/>
    <mergeCell ref="F51:F52"/>
    <mergeCell ref="G51:G52"/>
    <mergeCell ref="H51:H52"/>
    <mergeCell ref="I51:I52"/>
    <mergeCell ref="J51:J52"/>
    <mergeCell ref="I53:I54"/>
    <mergeCell ref="J53:J54"/>
    <mergeCell ref="I5:I6"/>
    <mergeCell ref="B1:K1"/>
    <mergeCell ref="B2:K2"/>
    <mergeCell ref="B3:K3"/>
    <mergeCell ref="J5:J6"/>
    <mergeCell ref="K5:K6"/>
    <mergeCell ref="J7:J8"/>
    <mergeCell ref="K7:K8"/>
    <mergeCell ref="B7:B8"/>
    <mergeCell ref="C7:C8"/>
    <mergeCell ref="D7:D8"/>
    <mergeCell ref="E7:E8"/>
    <mergeCell ref="F7:F8"/>
    <mergeCell ref="G7:G8"/>
    <mergeCell ref="H7:H8"/>
    <mergeCell ref="I7:I8"/>
    <mergeCell ref="G5:G6"/>
    <mergeCell ref="H5:H6"/>
    <mergeCell ref="B5:B6"/>
    <mergeCell ref="C5:C6"/>
    <mergeCell ref="D5:D6"/>
    <mergeCell ref="E5:E6"/>
    <mergeCell ref="F5:F6"/>
    <mergeCell ref="K11:K12"/>
    <mergeCell ref="I9:I10"/>
    <mergeCell ref="J9:J10"/>
    <mergeCell ref="K9:K10"/>
    <mergeCell ref="D11:D12"/>
    <mergeCell ref="E11:E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J11:J12"/>
    <mergeCell ref="G11:G12"/>
    <mergeCell ref="H11:H12"/>
    <mergeCell ref="I11:I12"/>
    <mergeCell ref="F11:F12"/>
    <mergeCell ref="G9:G10"/>
    <mergeCell ref="H9:H10"/>
    <mergeCell ref="B9:B10"/>
    <mergeCell ref="K15:K16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B15:B16"/>
    <mergeCell ref="C15:C16"/>
    <mergeCell ref="J15:J16"/>
    <mergeCell ref="G15:G16"/>
    <mergeCell ref="H15:H16"/>
    <mergeCell ref="I15:I16"/>
    <mergeCell ref="D15:D16"/>
    <mergeCell ref="E15:E16"/>
    <mergeCell ref="F15:F16"/>
    <mergeCell ref="E23:E24"/>
    <mergeCell ref="F23:F24"/>
    <mergeCell ref="K19:K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H27:H28"/>
    <mergeCell ref="I27:I28"/>
    <mergeCell ref="J27:J28"/>
    <mergeCell ref="B29:B30"/>
    <mergeCell ref="C29:C30"/>
    <mergeCell ref="D29:D30"/>
    <mergeCell ref="K23:K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H23:H24"/>
    <mergeCell ref="I23:I24"/>
    <mergeCell ref="J23:J24"/>
    <mergeCell ref="G23:G24"/>
    <mergeCell ref="B23:B24"/>
    <mergeCell ref="C23:C24"/>
    <mergeCell ref="D23:D24"/>
    <mergeCell ref="I47:I48"/>
    <mergeCell ref="B51:B52"/>
    <mergeCell ref="C51:C52"/>
    <mergeCell ref="D51:D52"/>
    <mergeCell ref="G49:G50"/>
    <mergeCell ref="H49:H50"/>
    <mergeCell ref="D55:F55"/>
    <mergeCell ref="K27:K28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B27:B28"/>
    <mergeCell ref="C27:C28"/>
    <mergeCell ref="D27:D28"/>
    <mergeCell ref="E27:E28"/>
    <mergeCell ref="F27:F28"/>
    <mergeCell ref="G27:G28"/>
  </mergeCells>
  <pageMargins left="0.23622047244094491" right="0.23622047244094491" top="0.74803149606299213" bottom="0.74803149606299213" header="0.31496062992125984" footer="0.31496062992125984"/>
  <pageSetup scale="8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Of. Generales</vt:lpstr>
      <vt:lpstr>VILLAS</vt:lpstr>
      <vt:lpstr>CADIPSIC</vt:lpstr>
      <vt:lpstr>CADIPSIC!Área_de_impresión</vt:lpstr>
      <vt:lpstr>'Of. Generales'!Área_de_impresión</vt:lpstr>
      <vt:lpstr>VILLAS!Área_de_impresión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Ramirez</dc:creator>
  <cp:lastModifiedBy>Yehick Jeanette Flores Padilla</cp:lastModifiedBy>
  <cp:lastPrinted>2025-11-06T21:41:12Z</cp:lastPrinted>
  <dcterms:created xsi:type="dcterms:W3CDTF">2024-10-11T18:35:39Z</dcterms:created>
  <dcterms:modified xsi:type="dcterms:W3CDTF">2025-11-19T22:33:34Z</dcterms:modified>
</cp:coreProperties>
</file>