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72.16.32.4\Transparencia\Articulo8\Fraccion_V\Inciso_l\Donaciones\2025\Donaciones en especie otorgadas y recibidas y donaciones económicas recibidas\"/>
    </mc:Choice>
  </mc:AlternateContent>
  <bookViews>
    <workbookView xWindow="0" yWindow="0" windowWidth="23040" windowHeight="9264"/>
  </bookViews>
  <sheets>
    <sheet name="Of. Generales" sheetId="1" r:id="rId1"/>
    <sheet name="VILLAS" sheetId="2" r:id="rId2"/>
    <sheet name="CADIPSIC" sheetId="4" r:id="rId3"/>
  </sheets>
  <definedNames>
    <definedName name="_xlnm.Print_Area" localSheetId="2">CADIPSIC!$A$1:$J$70</definedName>
    <definedName name="_xlnm.Print_Area" localSheetId="0">'Of. Generales'!$A$1:$J$114</definedName>
    <definedName name="_xlnm.Print_Area" localSheetId="1">VILLAS!$A$1:$J$55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03" i="1" l="1"/>
  <c r="I102" i="1"/>
  <c r="I46" i="4" l="1"/>
  <c r="I44" i="4"/>
  <c r="I42" i="4"/>
  <c r="I40" i="4"/>
  <c r="I38" i="4"/>
  <c r="I32" i="4"/>
  <c r="I30" i="4"/>
  <c r="I28" i="4"/>
  <c r="I26" i="4"/>
  <c r="I24" i="4"/>
  <c r="I22" i="4"/>
  <c r="I20" i="4"/>
  <c r="I18" i="4"/>
  <c r="I16" i="4"/>
  <c r="I14" i="4"/>
  <c r="I12" i="4"/>
  <c r="I10" i="4"/>
  <c r="I8" i="4"/>
  <c r="I5" i="4"/>
  <c r="I48" i="4" l="1"/>
  <c r="I107" i="1" s="1"/>
  <c r="I54" i="2" l="1"/>
  <c r="I53" i="2"/>
  <c r="I52" i="2"/>
  <c r="I51" i="2"/>
  <c r="I50" i="2"/>
  <c r="I49" i="2"/>
  <c r="I48" i="2"/>
  <c r="I47" i="2"/>
  <c r="I46" i="2"/>
  <c r="I45" i="2"/>
  <c r="I44" i="2"/>
  <c r="I43" i="2"/>
  <c r="I42" i="2"/>
  <c r="I41" i="2"/>
  <c r="I40" i="2"/>
  <c r="I39" i="2"/>
  <c r="I38" i="2"/>
  <c r="I37" i="2"/>
  <c r="I36" i="2"/>
  <c r="I35" i="2"/>
  <c r="I34" i="2"/>
  <c r="I29" i="2"/>
  <c r="I28" i="2"/>
  <c r="I27" i="2"/>
  <c r="I26" i="2"/>
  <c r="I25" i="2"/>
  <c r="I24" i="2"/>
  <c r="I23" i="2"/>
  <c r="I22" i="2"/>
  <c r="I21" i="2"/>
  <c r="I20" i="2"/>
  <c r="I19" i="2"/>
  <c r="I18" i="2"/>
  <c r="I17" i="2"/>
  <c r="I16" i="2"/>
  <c r="I15" i="2"/>
  <c r="I14" i="2"/>
  <c r="I13" i="2"/>
  <c r="I12" i="2"/>
  <c r="I11" i="2"/>
  <c r="I10" i="2"/>
  <c r="I9" i="2"/>
  <c r="I8" i="2"/>
  <c r="I7" i="2"/>
  <c r="I6" i="2"/>
  <c r="I5" i="2"/>
  <c r="I55" i="2" l="1"/>
  <c r="I106" i="1" s="1"/>
  <c r="I101" i="1" l="1"/>
  <c r="I100" i="1"/>
  <c r="I99" i="1"/>
  <c r="H94" i="1"/>
  <c r="I94" i="1" s="1"/>
  <c r="I93" i="1"/>
  <c r="I92" i="1"/>
  <c r="I91" i="1"/>
  <c r="I90" i="1"/>
  <c r="I89" i="1"/>
  <c r="I88" i="1"/>
  <c r="I87" i="1"/>
  <c r="H86" i="1"/>
  <c r="I86" i="1" s="1"/>
  <c r="I85" i="1"/>
  <c r="I72" i="1"/>
  <c r="I77" i="1"/>
  <c r="I78" i="1"/>
  <c r="I79" i="1"/>
  <c r="I80" i="1"/>
  <c r="I81" i="1"/>
  <c r="I82" i="1"/>
  <c r="I83" i="1"/>
  <c r="I84" i="1"/>
  <c r="I71" i="1"/>
  <c r="I70" i="1"/>
  <c r="I69" i="1"/>
  <c r="I68" i="1"/>
  <c r="I67" i="1"/>
  <c r="I66" i="1"/>
  <c r="I65" i="1"/>
  <c r="I64" i="1"/>
  <c r="I63" i="1"/>
  <c r="I58" i="1"/>
  <c r="H57" i="1"/>
  <c r="I57" i="1" s="1"/>
  <c r="I56" i="1"/>
  <c r="I55" i="1"/>
  <c r="H50" i="1"/>
  <c r="I50" i="1" s="1"/>
  <c r="I49" i="1"/>
  <c r="I48" i="1"/>
  <c r="I47" i="1"/>
  <c r="I46" i="1"/>
  <c r="I45" i="1"/>
  <c r="I44" i="1"/>
  <c r="I43" i="1"/>
  <c r="I39" i="1"/>
  <c r="I40" i="1"/>
  <c r="I41" i="1"/>
  <c r="I42" i="1"/>
  <c r="H38" i="1"/>
  <c r="I38" i="1" s="1"/>
  <c r="I37" i="1"/>
  <c r="I36" i="1"/>
  <c r="I35" i="1"/>
  <c r="I34" i="1"/>
  <c r="I33" i="1"/>
  <c r="I32" i="1"/>
  <c r="I31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13" i="1"/>
  <c r="I10" i="1"/>
  <c r="I9" i="1"/>
  <c r="I8" i="1"/>
  <c r="I7" i="1"/>
  <c r="I11" i="1" l="1"/>
  <c r="I105" i="1" l="1"/>
  <c r="I108" i="1" l="1"/>
  <c r="I59" i="1" l="1"/>
  <c r="I60" i="1"/>
  <c r="I62" i="1" l="1"/>
  <c r="I61" i="1"/>
  <c r="I5" i="1" l="1"/>
</calcChain>
</file>

<file path=xl/sharedStrings.xml><?xml version="1.0" encoding="utf-8"?>
<sst xmlns="http://schemas.openxmlformats.org/spreadsheetml/2006/main" count="767" uniqueCount="250">
  <si>
    <t xml:space="preserve">OFICINAS GENERALES </t>
  </si>
  <si>
    <t>Fecha de donación</t>
  </si>
  <si>
    <t>Folio</t>
  </si>
  <si>
    <t>Concepto nombre del donativo</t>
  </si>
  <si>
    <t>Donante</t>
  </si>
  <si>
    <t>Tipo de donativo y/o CFDI</t>
  </si>
  <si>
    <t>Cantidad</t>
  </si>
  <si>
    <t>Precio Unitario</t>
  </si>
  <si>
    <t xml:space="preserve">Precio Total </t>
  </si>
  <si>
    <t>Nombre del donatario</t>
  </si>
  <si>
    <t xml:space="preserve">DONATIVOS VILLAS MIRAVALLE </t>
  </si>
  <si>
    <t>DONATIVOS CADIPSIC</t>
  </si>
  <si>
    <t>De la Administración Pública Municipal Denominado Sistema DIF Guadalajara.</t>
  </si>
  <si>
    <t>Especie</t>
  </si>
  <si>
    <t xml:space="preserve">SISTEMA PARA EL DESARROLLO INTEGRAL DE LA FAMILIA    </t>
  </si>
  <si>
    <t>CADIPSIC</t>
  </si>
  <si>
    <t xml:space="preserve">FECHA DE DONACIÓN </t>
  </si>
  <si>
    <t xml:space="preserve">FOLIO </t>
  </si>
  <si>
    <t xml:space="preserve">CONCEPTO NOMBRE DEL DONATIVO </t>
  </si>
  <si>
    <t xml:space="preserve">DONANTE </t>
  </si>
  <si>
    <t xml:space="preserve">TIPO DE DONATIVO Y/O CFDI </t>
  </si>
  <si>
    <t>UNIDAD DE MEDIDA</t>
  </si>
  <si>
    <t xml:space="preserve">COSTO UNITARIO </t>
  </si>
  <si>
    <t xml:space="preserve">COSTO TOTAL </t>
  </si>
  <si>
    <t xml:space="preserve">NOMBRE DEL DONATARIO </t>
  </si>
  <si>
    <t>TOTAL</t>
  </si>
  <si>
    <t xml:space="preserve">                SISTEMA PARA EL DESARROLLO INTEGRAL DE LA FAMILIA DEL MUNICIPIO DE GUADALAJARA</t>
  </si>
  <si>
    <t>Unidad de medida</t>
  </si>
  <si>
    <t xml:space="preserve">CANTIDAD </t>
  </si>
  <si>
    <t>Titular de Procuraciòn de Fondos del OPD</t>
  </si>
  <si>
    <t>DONATIVOS OFICINAS CENTRALES</t>
  </si>
  <si>
    <t>Titular de Procuración de Fondos del OPD</t>
  </si>
  <si>
    <t>Lic. Laura  Avelar Ledón</t>
  </si>
  <si>
    <t>CFDI</t>
  </si>
  <si>
    <t>Jefe de Departamento Del Programa CADIPSIC</t>
  </si>
  <si>
    <t>Soporte De Administración CADIPSIC Palmas</t>
  </si>
  <si>
    <t>OPD de la Administración Pública Municipal</t>
  </si>
  <si>
    <t>LIC. LAURA ALICIA AVELAR LEDON</t>
  </si>
  <si>
    <t>C.P. 44680 Tel.3338365444</t>
  </si>
  <si>
    <t>Procuración de Fondos DIF GDL</t>
  </si>
  <si>
    <t>piezas</t>
  </si>
  <si>
    <t>Fundación Stella Vega, A.C.</t>
  </si>
  <si>
    <t>pieza</t>
  </si>
  <si>
    <t>Despensas</t>
  </si>
  <si>
    <t>ALBERGUE VILLAS MIRAVALLE</t>
  </si>
  <si>
    <t>Calle Eulogio Parra # 2539 col. Circunvalación Guevara, Guadalajara Jalisco, C.P. 44680   Tel. 33 3836 3444</t>
  </si>
  <si>
    <t>Marisol Benavides</t>
  </si>
  <si>
    <t xml:space="preserve">Monetaria </t>
  </si>
  <si>
    <t>Depósito en efectivo para el proyecto de vida de los pupilos de delegación</t>
  </si>
  <si>
    <t>C. EDNA GABRIELA VALDEZ RÍOS</t>
  </si>
  <si>
    <t>Lic. ROLDAN CRUZ LAZARO</t>
  </si>
  <si>
    <t>Denominado Sistema DIF Guadalajara</t>
  </si>
  <si>
    <t>de la Administración Pública Municipal Denominado Sistema DIF Guadalajara</t>
  </si>
  <si>
    <t>Calle Eulogio Parra #2539 col. Circunvalacion guevara, Guadalajara Jalisco</t>
  </si>
  <si>
    <t>Verde Valle</t>
  </si>
  <si>
    <t>Sacos de arroz</t>
  </si>
  <si>
    <t>Sacos de frijol</t>
  </si>
  <si>
    <t>Sacos de lenteja</t>
  </si>
  <si>
    <t>Sacos de Garbanzo</t>
  </si>
  <si>
    <t>CONCENTRADO DONATIVOS ENTRADAS DICIEMBRE 2025</t>
  </si>
  <si>
    <t>CONCENTRADO DONATIVOS ENTRADA DICIEMBRE 2025</t>
  </si>
  <si>
    <t>SALUDDAR, A.C.</t>
  </si>
  <si>
    <t>cajas</t>
  </si>
  <si>
    <t>regalos</t>
  </si>
  <si>
    <t>Montesori</t>
  </si>
  <si>
    <t>Boletos de acceso</t>
  </si>
  <si>
    <t>Acuario Michin</t>
  </si>
  <si>
    <t>bombones coffis</t>
  </si>
  <si>
    <t>Candy Pop</t>
  </si>
  <si>
    <t>toallitas humedas</t>
  </si>
  <si>
    <t>desodorantes</t>
  </si>
  <si>
    <t>enjuague bucal</t>
  </si>
  <si>
    <t>toallas femeninas</t>
  </si>
  <si>
    <t>gel para el cabello</t>
  </si>
  <si>
    <t>shampú</t>
  </si>
  <si>
    <t>jabón para el cuerpo</t>
  </si>
  <si>
    <t>pastas dentales</t>
  </si>
  <si>
    <t>varios artículos</t>
  </si>
  <si>
    <t>cremas corporales</t>
  </si>
  <si>
    <t>desodorantes para pie</t>
  </si>
  <si>
    <t>rollos de papel higienico</t>
  </si>
  <si>
    <t>bultos</t>
  </si>
  <si>
    <t>capas de polar</t>
  </si>
  <si>
    <t>COMJDE</t>
  </si>
  <si>
    <t>Antonio Bautista Galindo</t>
  </si>
  <si>
    <t>cuello</t>
  </si>
  <si>
    <t xml:space="preserve">playeras manga larga </t>
  </si>
  <si>
    <t>pantalones de pants</t>
  </si>
  <si>
    <t>playeras de cuello rendondo manga larga</t>
  </si>
  <si>
    <t>sudaderas</t>
  </si>
  <si>
    <t>pelotas</t>
  </si>
  <si>
    <t>Dirección de Inspección y Vigilancia</t>
  </si>
  <si>
    <t>bolos</t>
  </si>
  <si>
    <t>taquiza</t>
  </si>
  <si>
    <t>feria</t>
  </si>
  <si>
    <t>piñatas</t>
  </si>
  <si>
    <t>dulces piñatero</t>
  </si>
  <si>
    <t>Filtech</t>
  </si>
  <si>
    <t>servicio</t>
  </si>
  <si>
    <t>gorras</t>
  </si>
  <si>
    <t>Público en General</t>
  </si>
  <si>
    <t>cenas de 01 al 05 de diciembre 2025</t>
  </si>
  <si>
    <t>Voluntariado DIF Guadalajara</t>
  </si>
  <si>
    <t>AjiMaíz</t>
  </si>
  <si>
    <t>Representacion de Juegos escenicos para bebés Candelitas un mar Iluminado</t>
  </si>
  <si>
    <t>bicicletas</t>
  </si>
  <si>
    <t>show</t>
  </si>
  <si>
    <t>comida para 89 personas</t>
  </si>
  <si>
    <t>UNIVA</t>
  </si>
  <si>
    <t>kits de perfume y jabón para caballero</t>
  </si>
  <si>
    <t>cilindros azules</t>
  </si>
  <si>
    <t>Clinica Insiders</t>
  </si>
  <si>
    <t>Desayuno bufett para 45 personas</t>
  </si>
  <si>
    <t>premios sencillos</t>
  </si>
  <si>
    <t>DIF Jalisco</t>
  </si>
  <si>
    <t>frijol refrito isadora</t>
  </si>
  <si>
    <t>protector solar stick FPS50+ c/ 144 pzas.</t>
  </si>
  <si>
    <t>ropa nueva</t>
  </si>
  <si>
    <t>juguetes</t>
  </si>
  <si>
    <t xml:space="preserve"> cajas</t>
  </si>
  <si>
    <t>caja</t>
  </si>
  <si>
    <t>AUMOVIO</t>
  </si>
  <si>
    <t>comida pizza, agua fresca y papas  p/</t>
  </si>
  <si>
    <t>paquetes</t>
  </si>
  <si>
    <t>cenas del 08 al 12 de diciembre 2025</t>
  </si>
  <si>
    <t>Lupita Gallo, A.C.</t>
  </si>
  <si>
    <t>comida para 70 personas</t>
  </si>
  <si>
    <t>Colegio Lomas del Valle</t>
  </si>
  <si>
    <t>Centro Escolar Paraíso</t>
  </si>
  <si>
    <t>Cenas del 15 al 19 de diciembre 2025</t>
  </si>
  <si>
    <t>bolsas</t>
  </si>
  <si>
    <t>articulos varios</t>
  </si>
  <si>
    <t>Casa Xavier</t>
  </si>
  <si>
    <t xml:space="preserve">cilindros </t>
  </si>
  <si>
    <t>Pastelería Marisa</t>
  </si>
  <si>
    <t>El Zapato Ágil</t>
  </si>
  <si>
    <t>cenas del 22 al 26 de diciembre 2025</t>
  </si>
  <si>
    <t>Pasteles</t>
  </si>
  <si>
    <t xml:space="preserve">cena Navideña lasaña, ensalada, refresco y pastel para 125 personas </t>
  </si>
  <si>
    <t>cenas del 29 al 31 de diciembre 2025</t>
  </si>
  <si>
    <t>pasteles</t>
  </si>
  <si>
    <t>jabon liquido para manos</t>
  </si>
  <si>
    <t>desayunos (tamales,atole,jugo/refresco)</t>
  </si>
  <si>
    <t>buñuelos</t>
  </si>
  <si>
    <t>bolsas de fruta (plátano,guayaba,naranja,pepino y manzana)</t>
  </si>
  <si>
    <t>refrigerador</t>
  </si>
  <si>
    <t>estufa</t>
  </si>
  <si>
    <t xml:space="preserve">carritos de mandado </t>
  </si>
  <si>
    <t>cobijas economicas</t>
  </si>
  <si>
    <t>regalos (licuadoras,planchas, hornos,microondas, etc.)</t>
  </si>
  <si>
    <t>Pieza de Flan</t>
  </si>
  <si>
    <t>Pasteleria Marisa</t>
  </si>
  <si>
    <t>Pieza</t>
  </si>
  <si>
    <t>Albergue Villas Miravalle</t>
  </si>
  <si>
    <t>Caja de galletas chica</t>
  </si>
  <si>
    <t>Caja</t>
  </si>
  <si>
    <t>Pieza de Rosca</t>
  </si>
  <si>
    <t>Piezas de Pasteles grandes</t>
  </si>
  <si>
    <t>Pieza de Cheesecake grande</t>
  </si>
  <si>
    <t>Pieza de árbol navideño</t>
  </si>
  <si>
    <t>Montzerrat Zepeda</t>
  </si>
  <si>
    <t>Boletos para "Tren de Santa"</t>
  </si>
  <si>
    <t>Evento "Tren de Santa"</t>
  </si>
  <si>
    <t>Regalo</t>
  </si>
  <si>
    <t>Evento / Posada</t>
  </si>
  <si>
    <t>Fundación Soñar Despierto</t>
  </si>
  <si>
    <t>Fundación Ayudanos a Ayudar</t>
  </si>
  <si>
    <t>Bicicletas</t>
  </si>
  <si>
    <t>Tenis</t>
  </si>
  <si>
    <t>Pieza de Pay de queso c/frutas light</t>
  </si>
  <si>
    <t xml:space="preserve">Pastel dulce de leche </t>
  </si>
  <si>
    <t>Pieza de Rosa de naranja</t>
  </si>
  <si>
    <t>Pieza de Chocoflan</t>
  </si>
  <si>
    <t>Piezas varias de articulos de papeleria</t>
  </si>
  <si>
    <t>Universidad Autonoma de Guadalajara</t>
  </si>
  <si>
    <t>Público en general</t>
  </si>
  <si>
    <t>Evento posada OXXO</t>
  </si>
  <si>
    <t>Personal de Oxxo</t>
  </si>
  <si>
    <t>Piezas de articulos para bebé</t>
  </si>
  <si>
    <t xml:space="preserve">Piezas de juguetes varios </t>
  </si>
  <si>
    <t>Posada Hospital Cirugia Reconstructiva</t>
  </si>
  <si>
    <t>Boletos para función de Trotamundos</t>
  </si>
  <si>
    <t>Foro de Arte y Cultura</t>
  </si>
  <si>
    <t>Pasteles mini</t>
  </si>
  <si>
    <t>Pasteleia Marisa</t>
  </si>
  <si>
    <t>Pastel chico</t>
  </si>
  <si>
    <t>Pastel grande</t>
  </si>
  <si>
    <t>Rosca de naranja grande</t>
  </si>
  <si>
    <t>Muffin individual</t>
  </si>
  <si>
    <t>19/15/2025</t>
  </si>
  <si>
    <t xml:space="preserve">Elotes con crema y queso </t>
  </si>
  <si>
    <t xml:space="preserve">Publico en general </t>
  </si>
  <si>
    <t xml:space="preserve">Hot Dogs </t>
  </si>
  <si>
    <t>Salchipulpos , papas doradas y banderillas</t>
  </si>
  <si>
    <t>Piñatas</t>
  </si>
  <si>
    <t>Frituras</t>
  </si>
  <si>
    <t xml:space="preserve">Bolsa de dulces </t>
  </si>
  <si>
    <t>Bolos</t>
  </si>
  <si>
    <t>Kit que incluye articulos de higiene personal y 1 par de sandalias</t>
  </si>
  <si>
    <t>Guadalajara Country Club</t>
  </si>
  <si>
    <t>Kit</t>
  </si>
  <si>
    <t>Pastel fresa light</t>
  </si>
  <si>
    <t>Pastel tres leches light</t>
  </si>
  <si>
    <t>Pizzas</t>
  </si>
  <si>
    <t>Evento cena navideña</t>
  </si>
  <si>
    <t>Fundación Necahual</t>
  </si>
  <si>
    <t>Evento cena fin de año</t>
  </si>
  <si>
    <t>Zapato Agil</t>
  </si>
  <si>
    <t xml:space="preserve">TOTAL DONATIVOS DEL PERIODO EN ESPECIE </t>
  </si>
  <si>
    <t>1186</t>
  </si>
  <si>
    <t xml:space="preserve"> Cena</t>
  </si>
  <si>
    <t xml:space="preserve">Cesar Alejandro Delgadillo, Ricardo Cuellar </t>
  </si>
  <si>
    <t>Procuración de Fondos del Sistema DIF Gdl.</t>
  </si>
  <si>
    <t>1187</t>
  </si>
  <si>
    <t>Cena Completa</t>
  </si>
  <si>
    <t xml:space="preserve">Restaurante Bruna </t>
  </si>
  <si>
    <t>188</t>
  </si>
  <si>
    <t>Alimento Preparado Variado</t>
  </si>
  <si>
    <t>Las Delicias de Mamá Cukita</t>
  </si>
  <si>
    <t>Litro</t>
  </si>
  <si>
    <t>1189</t>
  </si>
  <si>
    <t xml:space="preserve"> Tostada</t>
  </si>
  <si>
    <t xml:space="preserve">Tostadas Santiago </t>
  </si>
  <si>
    <t>Kilo</t>
  </si>
  <si>
    <t>1190</t>
  </si>
  <si>
    <t xml:space="preserve">pastel a granel </t>
  </si>
  <si>
    <t xml:space="preserve">Petit </t>
  </si>
  <si>
    <t>1191</t>
  </si>
  <si>
    <t xml:space="preserve">Prenda de vestir  usada </t>
  </si>
  <si>
    <t>Publico en general</t>
  </si>
  <si>
    <t>1192</t>
  </si>
  <si>
    <t>1193</t>
  </si>
  <si>
    <t xml:space="preserve">Calzado  usado </t>
  </si>
  <si>
    <t>Par</t>
  </si>
  <si>
    <t>1194</t>
  </si>
  <si>
    <t>1195</t>
  </si>
  <si>
    <t>1196</t>
  </si>
  <si>
    <t>1197</t>
  </si>
  <si>
    <t>1198</t>
  </si>
  <si>
    <t>1199</t>
  </si>
  <si>
    <t>1200</t>
  </si>
  <si>
    <t>1201</t>
  </si>
  <si>
    <t>1202</t>
  </si>
  <si>
    <t>bolillo</t>
  </si>
  <si>
    <t xml:space="preserve">Fatima Garcia Topete </t>
  </si>
  <si>
    <t>1203</t>
  </si>
  <si>
    <t>1204</t>
  </si>
  <si>
    <t xml:space="preserve">TOTAL DONATIVO EN ESPECIE </t>
  </si>
  <si>
    <t>suplemento alimenticio liquido c/16 piezas 237ml</t>
  </si>
  <si>
    <t xml:space="preserve">suplemento alimenticio en polvo c/20 piezas 200g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</si>
</sst>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8" formatCode="&quot;$&quot;#,##0.00;[Red]\-&quot;$&quot;#,##0.00"/>
    <numFmt numFmtId="44" formatCode="_-&quot;$&quot;* #,##0.00_-;\-&quot;$&quot;* #,##0.00_-;_-&quot;$&quot;* &quot;-&quot;??_-;_-@_-"/>
    <numFmt numFmtId="164" formatCode="_-&quot;$&quot;* #,##0.00_-;\-&quot;$&quot;* #,##0.00_-;_-&quot;$&quot;* &quot;-&quot;??_-;_-@"/>
    <numFmt numFmtId="165" formatCode="d/m/yyyy"/>
    <numFmt numFmtId="166" formatCode="d/m/yy"/>
  </numFmts>
  <fonts count="26"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9"/>
      <color rgb="FF000000"/>
      <name val="Arial"/>
      <family val="2"/>
    </font>
    <font>
      <b/>
      <sz val="9"/>
      <color theme="1"/>
      <name val="Arial"/>
      <family val="2"/>
    </font>
    <font>
      <sz val="9"/>
      <color rgb="FF000000"/>
      <name val="Arial"/>
      <family val="2"/>
    </font>
    <font>
      <sz val="9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9"/>
      <name val="Arial"/>
      <family val="2"/>
    </font>
    <font>
      <sz val="10"/>
      <color rgb="FF000000"/>
      <name val="Arial"/>
      <family val="2"/>
    </font>
    <font>
      <b/>
      <sz val="11"/>
      <color theme="1"/>
      <name val="Calibri"/>
      <family val="2"/>
      <scheme val="minor"/>
    </font>
    <font>
      <sz val="12"/>
      <color theme="1"/>
      <name val="Arial "/>
    </font>
    <font>
      <sz val="10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4"/>
      <color rgb="FF000000"/>
      <name val="Arial"/>
      <family val="2"/>
    </font>
    <font>
      <sz val="12"/>
      <color theme="1"/>
      <name val="Arial"/>
      <family val="2"/>
    </font>
    <font>
      <b/>
      <sz val="14"/>
      <color theme="1"/>
      <name val="Calibri"/>
      <family val="2"/>
    </font>
    <font>
      <b/>
      <sz val="14"/>
      <color rgb="FF000000"/>
      <name val="Calibri"/>
      <family val="2"/>
    </font>
    <font>
      <sz val="14"/>
      <color theme="1"/>
      <name val="Calibri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</font>
    <font>
      <sz val="9"/>
      <name val="Arial"/>
      <family val="2"/>
    </font>
    <font>
      <sz val="12"/>
      <name val="Arial"/>
      <family val="2"/>
    </font>
    <font>
      <sz val="11"/>
      <name val="Calibri"/>
      <family val="2"/>
    </font>
    <font>
      <sz val="9"/>
      <color rgb="FF000000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</borders>
  <cellStyleXfs count="4">
    <xf numFmtId="0" fontId="0" fillId="0" borderId="0"/>
    <xf numFmtId="0" fontId="8" fillId="0" borderId="0"/>
    <xf numFmtId="0" fontId="11" fillId="0" borderId="0"/>
    <xf numFmtId="0" fontId="11" fillId="0" borderId="0"/>
  </cellStyleXfs>
  <cellXfs count="257">
    <xf numFmtId="0" fontId="0" fillId="0" borderId="0" xfId="0"/>
    <xf numFmtId="0" fontId="2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14" fontId="2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14" fontId="4" fillId="0" borderId="0" xfId="0" applyNumberFormat="1" applyFont="1" applyBorder="1" applyAlignment="1">
      <alignment horizontal="center" vertical="center"/>
    </xf>
    <xf numFmtId="44" fontId="3" fillId="0" borderId="0" xfId="0" applyNumberFormat="1" applyFont="1" applyBorder="1"/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 vertical="center"/>
    </xf>
    <xf numFmtId="0" fontId="7" fillId="0" borderId="9" xfId="0" applyFont="1" applyBorder="1" applyAlignment="1">
      <alignment horizontal="center" vertical="center" wrapText="1"/>
    </xf>
    <xf numFmtId="0" fontId="0" fillId="2" borderId="0" xfId="0" applyFill="1"/>
    <xf numFmtId="0" fontId="5" fillId="2" borderId="14" xfId="0" applyNumberFormat="1" applyFont="1" applyFill="1" applyBorder="1" applyAlignment="1">
      <alignment horizontal="center" vertical="center"/>
    </xf>
    <xf numFmtId="44" fontId="5" fillId="2" borderId="14" xfId="0" applyNumberFormat="1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vertical="center" wrapText="1"/>
    </xf>
    <xf numFmtId="0" fontId="10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right"/>
    </xf>
    <xf numFmtId="0" fontId="0" fillId="0" borderId="0" xfId="0" applyAlignment="1">
      <alignment horizontal="center"/>
    </xf>
    <xf numFmtId="44" fontId="5" fillId="2" borderId="14" xfId="0" applyNumberFormat="1" applyFont="1" applyFill="1" applyBorder="1" applyAlignment="1">
      <alignment vertical="center" wrapText="1"/>
    </xf>
    <xf numFmtId="44" fontId="12" fillId="0" borderId="14" xfId="0" applyNumberFormat="1" applyFont="1" applyBorder="1"/>
    <xf numFmtId="0" fontId="0" fillId="0" borderId="0" xfId="0" applyFill="1"/>
    <xf numFmtId="0" fontId="13" fillId="0" borderId="0" xfId="0" applyFont="1"/>
    <xf numFmtId="44" fontId="0" fillId="0" borderId="0" xfId="0" applyNumberFormat="1"/>
    <xf numFmtId="0" fontId="5" fillId="2" borderId="14" xfId="0" applyNumberFormat="1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5" fillId="0" borderId="0" xfId="0" applyFont="1" applyAlignment="1"/>
    <xf numFmtId="0" fontId="0" fillId="0" borderId="0" xfId="0" applyAlignment="1"/>
    <xf numFmtId="0" fontId="5" fillId="0" borderId="0" xfId="0" applyFont="1" applyAlignment="1">
      <alignment horizontal="center"/>
    </xf>
    <xf numFmtId="0" fontId="9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2" borderId="20" xfId="0" applyFont="1" applyFill="1" applyBorder="1" applyAlignment="1">
      <alignment horizontal="center" vertical="center" wrapText="1"/>
    </xf>
    <xf numFmtId="14" fontId="2" fillId="0" borderId="0" xfId="0" applyNumberFormat="1" applyFont="1" applyBorder="1" applyAlignment="1">
      <alignment vertical="center"/>
    </xf>
    <xf numFmtId="0" fontId="3" fillId="0" borderId="10" xfId="0" applyFont="1" applyBorder="1" applyAlignment="1">
      <alignment vertical="center" wrapText="1"/>
    </xf>
    <xf numFmtId="0" fontId="0" fillId="0" borderId="0" xfId="0" applyBorder="1"/>
    <xf numFmtId="0" fontId="16" fillId="0" borderId="23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 wrapText="1"/>
    </xf>
    <xf numFmtId="44" fontId="15" fillId="0" borderId="23" xfId="0" applyNumberFormat="1" applyFont="1" applyBorder="1" applyAlignment="1">
      <alignment horizontal="center" vertical="center" wrapText="1"/>
    </xf>
    <xf numFmtId="0" fontId="15" fillId="0" borderId="23" xfId="0" applyFont="1" applyBorder="1" applyAlignment="1">
      <alignment horizontal="center" vertical="center" wrapText="1"/>
    </xf>
    <xf numFmtId="0" fontId="17" fillId="0" borderId="0" xfId="0" applyFont="1"/>
    <xf numFmtId="0" fontId="5" fillId="2" borderId="14" xfId="0" applyFont="1" applyFill="1" applyBorder="1" applyAlignment="1">
      <alignment horizontal="center" vertical="center" wrapText="1"/>
    </xf>
    <xf numFmtId="14" fontId="4" fillId="2" borderId="19" xfId="0" applyNumberFormat="1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vertical="center" wrapText="1"/>
    </xf>
    <xf numFmtId="0" fontId="5" fillId="2" borderId="26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center" vertical="center" wrapText="1"/>
    </xf>
    <xf numFmtId="0" fontId="5" fillId="2" borderId="31" xfId="0" applyNumberFormat="1" applyFont="1" applyFill="1" applyBorder="1" applyAlignment="1">
      <alignment horizontal="center" vertical="center" wrapText="1"/>
    </xf>
    <xf numFmtId="0" fontId="19" fillId="0" borderId="0" xfId="0" applyFont="1" applyAlignment="1">
      <alignment wrapText="1"/>
    </xf>
    <xf numFmtId="0" fontId="19" fillId="0" borderId="0" xfId="0" applyFont="1" applyAlignment="1">
      <alignment vertical="center" wrapText="1"/>
    </xf>
    <xf numFmtId="0" fontId="18" fillId="0" borderId="0" xfId="0" applyFont="1" applyAlignment="1">
      <alignment horizontal="center" vertical="center"/>
    </xf>
    <xf numFmtId="0" fontId="20" fillId="0" borderId="0" xfId="0" applyFont="1" applyAlignment="1">
      <alignment wrapText="1"/>
    </xf>
    <xf numFmtId="0" fontId="5" fillId="2" borderId="14" xfId="0" applyFont="1" applyFill="1" applyBorder="1" applyAlignment="1">
      <alignment horizontal="center" vertical="center"/>
    </xf>
    <xf numFmtId="44" fontId="5" fillId="2" borderId="13" xfId="0" applyNumberFormat="1" applyFont="1" applyFill="1" applyBorder="1" applyAlignment="1">
      <alignment horizontal="center" vertical="center" wrapText="1"/>
    </xf>
    <xf numFmtId="14" fontId="4" fillId="2" borderId="30" xfId="0" applyNumberFormat="1" applyFont="1" applyFill="1" applyBorder="1" applyAlignment="1">
      <alignment horizontal="center" vertical="center" wrapText="1"/>
    </xf>
    <xf numFmtId="0" fontId="5" fillId="2" borderId="3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0" fillId="0" borderId="0" xfId="0" applyFont="1" applyAlignment="1"/>
    <xf numFmtId="44" fontId="12" fillId="0" borderId="0" xfId="0" applyNumberFormat="1" applyFont="1" applyBorder="1"/>
    <xf numFmtId="0" fontId="5" fillId="2" borderId="14" xfId="0" applyFont="1" applyFill="1" applyBorder="1" applyAlignment="1">
      <alignment horizontal="left" vertical="center" wrapText="1"/>
    </xf>
    <xf numFmtId="0" fontId="0" fillId="0" borderId="34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44" fontId="5" fillId="2" borderId="13" xfId="0" applyNumberFormat="1" applyFont="1" applyFill="1" applyBorder="1" applyAlignment="1">
      <alignment vertical="center" wrapText="1"/>
    </xf>
    <xf numFmtId="0" fontId="14" fillId="0" borderId="41" xfId="0" applyFont="1" applyBorder="1" applyAlignment="1">
      <alignment horizontal="left" vertical="center" wrapText="1"/>
    </xf>
    <xf numFmtId="8" fontId="12" fillId="0" borderId="14" xfId="0" applyNumberFormat="1" applyFont="1" applyBorder="1" applyAlignment="1">
      <alignment horizontal="right"/>
    </xf>
    <xf numFmtId="0" fontId="5" fillId="2" borderId="21" xfId="0" applyFont="1" applyFill="1" applyBorder="1" applyAlignment="1">
      <alignment horizontal="center" vertical="center" wrapText="1"/>
    </xf>
    <xf numFmtId="0" fontId="5" fillId="2" borderId="35" xfId="0" applyFont="1" applyFill="1" applyBorder="1" applyAlignment="1">
      <alignment horizontal="center" vertical="center" wrapText="1"/>
    </xf>
    <xf numFmtId="14" fontId="4" fillId="2" borderId="25" xfId="0" applyNumberFormat="1" applyFont="1" applyFill="1" applyBorder="1" applyAlignment="1">
      <alignment horizontal="center" vertical="center" wrapText="1"/>
    </xf>
    <xf numFmtId="14" fontId="4" fillId="2" borderId="36" xfId="0" applyNumberFormat="1" applyFont="1" applyFill="1" applyBorder="1" applyAlignment="1">
      <alignment horizontal="center" vertical="center" wrapText="1"/>
    </xf>
    <xf numFmtId="14" fontId="4" fillId="2" borderId="12" xfId="0" applyNumberFormat="1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left" vertical="center" wrapText="1"/>
    </xf>
    <xf numFmtId="0" fontId="5" fillId="2" borderId="13" xfId="0" applyFont="1" applyFill="1" applyBorder="1" applyAlignment="1">
      <alignment horizontal="left" vertical="center" wrapText="1"/>
    </xf>
    <xf numFmtId="0" fontId="5" fillId="2" borderId="28" xfId="0" applyFont="1" applyFill="1" applyBorder="1" applyAlignment="1">
      <alignment horizontal="center" vertical="center" wrapText="1"/>
    </xf>
    <xf numFmtId="14" fontId="4" fillId="2" borderId="29" xfId="0" applyNumberFormat="1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5" fillId="2" borderId="33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vertical="center" wrapText="1"/>
    </xf>
    <xf numFmtId="0" fontId="5" fillId="2" borderId="13" xfId="0" applyFont="1" applyFill="1" applyBorder="1" applyAlignment="1">
      <alignment vertical="center" wrapText="1"/>
    </xf>
    <xf numFmtId="0" fontId="5" fillId="2" borderId="21" xfId="0" applyNumberFormat="1" applyFont="1" applyFill="1" applyBorder="1" applyAlignment="1">
      <alignment horizontal="center" vertical="center" wrapText="1"/>
    </xf>
    <xf numFmtId="0" fontId="5" fillId="2" borderId="13" xfId="0" applyNumberFormat="1" applyFont="1" applyFill="1" applyBorder="1" applyAlignment="1">
      <alignment horizontal="center" vertical="center" wrapText="1"/>
    </xf>
    <xf numFmtId="44" fontId="5" fillId="2" borderId="21" xfId="0" applyNumberFormat="1" applyFont="1" applyFill="1" applyBorder="1" applyAlignment="1">
      <alignment horizontal="center" vertical="center" wrapText="1"/>
    </xf>
    <xf numFmtId="44" fontId="5" fillId="2" borderId="13" xfId="0" applyNumberFormat="1" applyFont="1" applyFill="1" applyBorder="1" applyAlignment="1">
      <alignment horizontal="center" vertical="center" wrapText="1"/>
    </xf>
    <xf numFmtId="0" fontId="5" fillId="2" borderId="21" xfId="0" applyNumberFormat="1" applyFont="1" applyFill="1" applyBorder="1" applyAlignment="1">
      <alignment horizontal="center" vertical="center"/>
    </xf>
    <xf numFmtId="0" fontId="5" fillId="2" borderId="13" xfId="0" applyNumberFormat="1" applyFont="1" applyFill="1" applyBorder="1" applyAlignment="1">
      <alignment horizontal="center" vertical="center"/>
    </xf>
    <xf numFmtId="0" fontId="14" fillId="0" borderId="41" xfId="0" applyFont="1" applyBorder="1" applyAlignment="1">
      <alignment horizontal="center" vertical="center" wrapText="1"/>
    </xf>
    <xf numFmtId="0" fontId="14" fillId="0" borderId="39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left" vertical="center" wrapText="1"/>
    </xf>
    <xf numFmtId="0" fontId="21" fillId="0" borderId="14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21" fillId="0" borderId="14" xfId="0" applyFont="1" applyBorder="1" applyAlignment="1">
      <alignment horizontal="center" vertical="center"/>
    </xf>
    <xf numFmtId="164" fontId="5" fillId="0" borderId="13" xfId="0" applyNumberFormat="1" applyFont="1" applyBorder="1" applyAlignment="1">
      <alignment horizontal="center" vertical="center"/>
    </xf>
    <xf numFmtId="164" fontId="5" fillId="0" borderId="14" xfId="0" applyNumberFormat="1" applyFont="1" applyBorder="1" applyAlignment="1">
      <alignment horizontal="center" vertical="center"/>
    </xf>
    <xf numFmtId="164" fontId="21" fillId="0" borderId="14" xfId="0" applyNumberFormat="1" applyFont="1" applyBorder="1" applyAlignment="1">
      <alignment horizontal="center" vertical="center"/>
    </xf>
    <xf numFmtId="0" fontId="5" fillId="2" borderId="35" xfId="0" applyFont="1" applyFill="1" applyBorder="1" applyAlignment="1">
      <alignment vertical="center" wrapText="1"/>
    </xf>
    <xf numFmtId="44" fontId="5" fillId="2" borderId="28" xfId="0" applyNumberFormat="1" applyFont="1" applyFill="1" applyBorder="1" applyAlignment="1">
      <alignment vertical="center" wrapText="1"/>
    </xf>
    <xf numFmtId="0" fontId="21" fillId="0" borderId="13" xfId="0" applyFont="1" applyBorder="1" applyAlignment="1">
      <alignment horizontal="center" vertical="center"/>
    </xf>
    <xf numFmtId="164" fontId="21" fillId="0" borderId="13" xfId="0" applyNumberFormat="1" applyFont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 wrapText="1"/>
    </xf>
    <xf numFmtId="14" fontId="4" fillId="2" borderId="25" xfId="0" applyNumberFormat="1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5" fillId="2" borderId="21" xfId="0" applyNumberFormat="1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vertical="center" wrapText="1"/>
    </xf>
    <xf numFmtId="0" fontId="21" fillId="0" borderId="24" xfId="0" applyFont="1" applyBorder="1" applyAlignment="1">
      <alignment horizontal="left" vertical="center" wrapText="1"/>
    </xf>
    <xf numFmtId="0" fontId="21" fillId="0" borderId="24" xfId="0" applyFont="1" applyBorder="1" applyAlignment="1">
      <alignment horizontal="center" vertical="center"/>
    </xf>
    <xf numFmtId="164" fontId="21" fillId="0" borderId="24" xfId="0" applyNumberFormat="1" applyFont="1" applyBorder="1" applyAlignment="1">
      <alignment horizontal="center" vertical="center"/>
    </xf>
    <xf numFmtId="44" fontId="5" fillId="2" borderId="35" xfId="0" applyNumberFormat="1" applyFont="1" applyFill="1" applyBorder="1" applyAlignment="1">
      <alignment horizontal="center" vertical="center" wrapText="1"/>
    </xf>
    <xf numFmtId="0" fontId="21" fillId="0" borderId="35" xfId="0" applyFont="1" applyBorder="1" applyAlignment="1">
      <alignment horizontal="left" vertical="center" wrapText="1"/>
    </xf>
    <xf numFmtId="164" fontId="21" fillId="0" borderId="35" xfId="0" applyNumberFormat="1" applyFont="1" applyBorder="1" applyAlignment="1">
      <alignment horizontal="center" vertical="center"/>
    </xf>
    <xf numFmtId="44" fontId="5" fillId="2" borderId="24" xfId="0" applyNumberFormat="1" applyFont="1" applyFill="1" applyBorder="1" applyAlignment="1">
      <alignment vertical="center" wrapText="1"/>
    </xf>
    <xf numFmtId="0" fontId="5" fillId="2" borderId="24" xfId="0" applyNumberFormat="1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vertical="center" wrapText="1"/>
    </xf>
    <xf numFmtId="14" fontId="4" fillId="2" borderId="27" xfId="0" applyNumberFormat="1" applyFont="1" applyFill="1" applyBorder="1" applyAlignment="1">
      <alignment horizontal="center" vertical="center" wrapText="1"/>
    </xf>
    <xf numFmtId="44" fontId="5" fillId="2" borderId="21" xfId="0" applyNumberFormat="1" applyFont="1" applyFill="1" applyBorder="1" applyAlignment="1">
      <alignment vertical="center" wrapText="1"/>
    </xf>
    <xf numFmtId="0" fontId="5" fillId="2" borderId="31" xfId="0" applyFont="1" applyFill="1" applyBorder="1" applyAlignment="1">
      <alignment vertical="center" wrapText="1"/>
    </xf>
    <xf numFmtId="44" fontId="5" fillId="2" borderId="31" xfId="0" applyNumberFormat="1" applyFont="1" applyFill="1" applyBorder="1" applyAlignment="1">
      <alignment vertical="center" wrapText="1"/>
    </xf>
    <xf numFmtId="0" fontId="14" fillId="0" borderId="39" xfId="0" applyFont="1" applyBorder="1" applyAlignment="1">
      <alignment horizontal="center" vertical="center"/>
    </xf>
    <xf numFmtId="164" fontId="14" fillId="0" borderId="39" xfId="0" applyNumberFormat="1" applyFont="1" applyBorder="1" applyAlignment="1">
      <alignment horizontal="center" vertical="center"/>
    </xf>
    <xf numFmtId="164" fontId="14" fillId="0" borderId="39" xfId="0" applyNumberFormat="1" applyFont="1" applyBorder="1" applyAlignment="1">
      <alignment horizontal="center" vertical="center" wrapText="1"/>
    </xf>
    <xf numFmtId="0" fontId="14" fillId="0" borderId="41" xfId="0" applyFont="1" applyBorder="1" applyAlignment="1">
      <alignment horizontal="center" vertical="center"/>
    </xf>
    <xf numFmtId="164" fontId="14" fillId="0" borderId="41" xfId="0" applyNumberFormat="1" applyFont="1" applyBorder="1" applyAlignment="1">
      <alignment horizontal="center" vertical="center"/>
    </xf>
    <xf numFmtId="164" fontId="14" fillId="0" borderId="41" xfId="0" applyNumberFormat="1" applyFont="1" applyBorder="1" applyAlignment="1">
      <alignment horizontal="center" vertical="center" wrapText="1"/>
    </xf>
    <xf numFmtId="0" fontId="14" fillId="0" borderId="42" xfId="0" applyFont="1" applyBorder="1" applyAlignment="1">
      <alignment horizontal="center" vertical="center"/>
    </xf>
    <xf numFmtId="0" fontId="14" fillId="0" borderId="45" xfId="0" applyFont="1" applyBorder="1" applyAlignment="1">
      <alignment horizontal="center" vertical="center"/>
    </xf>
    <xf numFmtId="0" fontId="14" fillId="0" borderId="46" xfId="0" applyFont="1" applyBorder="1" applyAlignment="1">
      <alignment horizontal="center" vertical="center"/>
    </xf>
    <xf numFmtId="0" fontId="14" fillId="0" borderId="45" xfId="0" applyFont="1" applyBorder="1" applyAlignment="1">
      <alignment horizontal="center" vertical="center" wrapText="1"/>
    </xf>
    <xf numFmtId="164" fontId="14" fillId="0" borderId="45" xfId="0" applyNumberFormat="1" applyFont="1" applyBorder="1" applyAlignment="1">
      <alignment horizontal="center" vertical="center"/>
    </xf>
    <xf numFmtId="0" fontId="14" fillId="0" borderId="47" xfId="0" applyFont="1" applyBorder="1" applyAlignment="1">
      <alignment horizontal="center" vertical="center"/>
    </xf>
    <xf numFmtId="164" fontId="18" fillId="0" borderId="50" xfId="0" applyNumberFormat="1" applyFont="1" applyBorder="1" applyAlignment="1">
      <alignment horizontal="right" vertical="center"/>
    </xf>
    <xf numFmtId="0" fontId="14" fillId="0" borderId="48" xfId="0" applyFont="1" applyBorder="1" applyAlignment="1">
      <alignment horizontal="center" vertical="center" wrapText="1"/>
    </xf>
    <xf numFmtId="165" fontId="14" fillId="0" borderId="40" xfId="0" applyNumberFormat="1" applyFont="1" applyBorder="1" applyAlignment="1">
      <alignment horizontal="center" vertical="center"/>
    </xf>
    <xf numFmtId="14" fontId="22" fillId="0" borderId="40" xfId="0" applyNumberFormat="1" applyFont="1" applyBorder="1" applyAlignment="1">
      <alignment horizontal="center" vertical="center"/>
    </xf>
    <xf numFmtId="0" fontId="22" fillId="0" borderId="41" xfId="0" applyFont="1" applyBorder="1" applyAlignment="1">
      <alignment horizontal="center" vertical="center"/>
    </xf>
    <xf numFmtId="14" fontId="22" fillId="0" borderId="51" xfId="0" applyNumberFormat="1" applyFont="1" applyBorder="1" applyAlignment="1">
      <alignment horizontal="center" vertical="center"/>
    </xf>
    <xf numFmtId="0" fontId="22" fillId="0" borderId="45" xfId="0" applyFont="1" applyBorder="1" applyAlignment="1">
      <alignment horizontal="center" vertical="center"/>
    </xf>
    <xf numFmtId="0" fontId="14" fillId="0" borderId="52" xfId="0" applyFont="1" applyBorder="1" applyAlignment="1">
      <alignment horizontal="center" vertical="center"/>
    </xf>
    <xf numFmtId="0" fontId="14" fillId="0" borderId="41" xfId="0" applyFont="1" applyBorder="1" applyAlignment="1">
      <alignment horizontal="left" vertical="center"/>
    </xf>
    <xf numFmtId="0" fontId="22" fillId="0" borderId="41" xfId="0" applyFont="1" applyBorder="1" applyAlignment="1">
      <alignment horizontal="left" vertical="center"/>
    </xf>
    <xf numFmtId="0" fontId="22" fillId="0" borderId="45" xfId="0" applyFont="1" applyBorder="1" applyAlignment="1">
      <alignment horizontal="left" vertical="center"/>
    </xf>
    <xf numFmtId="0" fontId="10" fillId="0" borderId="0" xfId="0" applyFont="1" applyAlignment="1">
      <alignment horizontal="left"/>
    </xf>
    <xf numFmtId="0" fontId="22" fillId="0" borderId="41" xfId="0" applyFont="1" applyBorder="1" applyAlignment="1">
      <alignment horizontal="left" vertical="center" wrapText="1"/>
    </xf>
    <xf numFmtId="0" fontId="14" fillId="0" borderId="54" xfId="0" applyFont="1" applyBorder="1" applyAlignment="1">
      <alignment horizontal="center" vertical="center" wrapText="1"/>
    </xf>
    <xf numFmtId="165" fontId="14" fillId="0" borderId="55" xfId="0" applyNumberFormat="1" applyFont="1" applyBorder="1" applyAlignment="1">
      <alignment horizontal="center" vertical="center"/>
    </xf>
    <xf numFmtId="164" fontId="14" fillId="0" borderId="45" xfId="0" applyNumberFormat="1" applyFont="1" applyBorder="1" applyAlignment="1">
      <alignment horizontal="center" vertical="center" wrapText="1"/>
    </xf>
    <xf numFmtId="14" fontId="5" fillId="0" borderId="14" xfId="0" applyNumberFormat="1" applyFont="1" applyBorder="1" applyAlignment="1">
      <alignment horizontal="center" vertical="center" wrapText="1"/>
    </xf>
    <xf numFmtId="49" fontId="5" fillId="0" borderId="14" xfId="0" applyNumberFormat="1" applyFont="1" applyBorder="1" applyAlignment="1">
      <alignment horizontal="center" vertical="center" wrapText="1"/>
    </xf>
    <xf numFmtId="0" fontId="24" fillId="0" borderId="14" xfId="0" applyFont="1" applyBorder="1" applyAlignment="1">
      <alignment horizontal="center" vertical="center" wrapText="1"/>
    </xf>
    <xf numFmtId="0" fontId="24" fillId="0" borderId="14" xfId="0" applyFont="1" applyBorder="1" applyAlignment="1">
      <alignment horizontal="center" vertical="center"/>
    </xf>
    <xf numFmtId="49" fontId="25" fillId="0" borderId="14" xfId="0" applyNumberFormat="1" applyFont="1" applyFill="1" applyBorder="1" applyAlignment="1">
      <alignment horizontal="center" vertical="center" wrapText="1"/>
    </xf>
    <xf numFmtId="44" fontId="24" fillId="0" borderId="14" xfId="0" applyNumberFormat="1" applyFont="1" applyBorder="1" applyAlignment="1">
      <alignment horizontal="center" vertical="center"/>
    </xf>
    <xf numFmtId="14" fontId="0" fillId="0" borderId="0" xfId="0" applyNumberFormat="1"/>
    <xf numFmtId="0" fontId="8" fillId="0" borderId="0" xfId="1"/>
    <xf numFmtId="0" fontId="4" fillId="0" borderId="0" xfId="0" applyFont="1"/>
    <xf numFmtId="0" fontId="24" fillId="0" borderId="0" xfId="0" applyFont="1" applyBorder="1" applyAlignment="1">
      <alignment horizontal="center" vertical="center"/>
    </xf>
    <xf numFmtId="0" fontId="24" fillId="0" borderId="0" xfId="0" applyFont="1" applyFill="1" applyBorder="1" applyAlignment="1">
      <alignment horizontal="center" vertical="center"/>
    </xf>
    <xf numFmtId="44" fontId="24" fillId="0" borderId="0" xfId="0" applyNumberFormat="1" applyFont="1" applyBorder="1" applyAlignment="1">
      <alignment horizontal="center" vertical="center"/>
    </xf>
    <xf numFmtId="44" fontId="24" fillId="0" borderId="9" xfId="0" applyNumberFormat="1" applyFont="1" applyBorder="1"/>
    <xf numFmtId="0" fontId="24" fillId="0" borderId="0" xfId="0" applyFont="1" applyBorder="1" applyAlignment="1">
      <alignment horizontal="center" vertical="center" wrapText="1"/>
    </xf>
    <xf numFmtId="44" fontId="5" fillId="2" borderId="21" xfId="0" applyNumberFormat="1" applyFont="1" applyFill="1" applyBorder="1" applyAlignment="1">
      <alignment horizontal="center" vertical="center" wrapText="1"/>
    </xf>
    <xf numFmtId="44" fontId="5" fillId="2" borderId="13" xfId="0" applyNumberFormat="1" applyFont="1" applyFill="1" applyBorder="1" applyAlignment="1">
      <alignment horizontal="center" vertical="center" wrapText="1"/>
    </xf>
    <xf numFmtId="0" fontId="0" fillId="0" borderId="16" xfId="0" applyFont="1" applyBorder="1" applyAlignment="1">
      <alignment horizontal="right"/>
    </xf>
    <xf numFmtId="0" fontId="0" fillId="0" borderId="17" xfId="0" applyFont="1" applyBorder="1" applyAlignment="1">
      <alignment horizontal="right"/>
    </xf>
    <xf numFmtId="0" fontId="0" fillId="0" borderId="18" xfId="0" applyFont="1" applyBorder="1" applyAlignment="1">
      <alignment horizontal="right"/>
    </xf>
    <xf numFmtId="0" fontId="5" fillId="2" borderId="22" xfId="0" applyFont="1" applyFill="1" applyBorder="1" applyAlignment="1">
      <alignment horizontal="center" vertical="center" wrapText="1"/>
    </xf>
    <xf numFmtId="0" fontId="5" fillId="2" borderId="33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left" vertical="center" wrapText="1"/>
    </xf>
    <xf numFmtId="0" fontId="5" fillId="2" borderId="28" xfId="0" applyFont="1" applyFill="1" applyBorder="1" applyAlignment="1">
      <alignment horizontal="left" vertical="center" wrapText="1"/>
    </xf>
    <xf numFmtId="0" fontId="5" fillId="2" borderId="13" xfId="0" applyFont="1" applyFill="1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5" fillId="2" borderId="21" xfId="0" applyNumberFormat="1" applyFont="1" applyFill="1" applyBorder="1" applyAlignment="1">
      <alignment horizontal="center" vertical="center" wrapText="1"/>
    </xf>
    <xf numFmtId="0" fontId="5" fillId="2" borderId="13" xfId="0" applyNumberFormat="1" applyFont="1" applyFill="1" applyBorder="1" applyAlignment="1">
      <alignment horizontal="center" vertical="center" wrapText="1"/>
    </xf>
    <xf numFmtId="14" fontId="4" fillId="2" borderId="25" xfId="0" applyNumberFormat="1" applyFont="1" applyFill="1" applyBorder="1" applyAlignment="1">
      <alignment horizontal="center" vertical="center" wrapText="1"/>
    </xf>
    <xf numFmtId="14" fontId="4" fillId="2" borderId="12" xfId="0" applyNumberFormat="1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vertical="center" wrapText="1"/>
    </xf>
    <xf numFmtId="0" fontId="5" fillId="2" borderId="13" xfId="0" applyFont="1" applyFill="1" applyBorder="1" applyAlignment="1">
      <alignment vertical="center" wrapText="1"/>
    </xf>
    <xf numFmtId="0" fontId="5" fillId="2" borderId="43" xfId="0" applyFont="1" applyFill="1" applyBorder="1" applyAlignment="1">
      <alignment horizontal="center" vertical="center" wrapText="1"/>
    </xf>
    <xf numFmtId="0" fontId="5" fillId="2" borderId="35" xfId="0" applyFont="1" applyFill="1" applyBorder="1" applyAlignment="1">
      <alignment horizontal="left" vertical="center" wrapText="1"/>
    </xf>
    <xf numFmtId="0" fontId="5" fillId="2" borderId="21" xfId="0" applyNumberFormat="1" applyFont="1" applyFill="1" applyBorder="1" applyAlignment="1">
      <alignment horizontal="center" vertical="center"/>
    </xf>
    <xf numFmtId="0" fontId="5" fillId="2" borderId="13" xfId="0" applyNumberFormat="1" applyFont="1" applyFill="1" applyBorder="1" applyAlignment="1">
      <alignment horizontal="center" vertical="center"/>
    </xf>
    <xf numFmtId="14" fontId="4" fillId="2" borderId="29" xfId="0" applyNumberFormat="1" applyFont="1" applyFill="1" applyBorder="1" applyAlignment="1">
      <alignment horizontal="center" vertical="center" wrapText="1"/>
    </xf>
    <xf numFmtId="0" fontId="5" fillId="2" borderId="38" xfId="0" applyFont="1" applyFill="1" applyBorder="1" applyAlignment="1">
      <alignment horizontal="left" vertical="center" wrapText="1"/>
    </xf>
    <xf numFmtId="0" fontId="5" fillId="2" borderId="44" xfId="0" applyFont="1" applyFill="1" applyBorder="1" applyAlignment="1">
      <alignment horizontal="center" vertical="center" wrapText="1"/>
    </xf>
    <xf numFmtId="14" fontId="4" fillId="2" borderId="37" xfId="0" applyNumberFormat="1" applyFont="1" applyFill="1" applyBorder="1" applyAlignment="1">
      <alignment horizontal="center" vertical="center" wrapText="1"/>
    </xf>
    <xf numFmtId="0" fontId="5" fillId="2" borderId="38" xfId="0" applyFont="1" applyFill="1" applyBorder="1" applyAlignment="1">
      <alignment horizontal="center" vertical="center" wrapText="1"/>
    </xf>
    <xf numFmtId="0" fontId="5" fillId="2" borderId="28" xfId="0" applyFont="1" applyFill="1" applyBorder="1" applyAlignment="1">
      <alignment horizontal="center" vertical="center" wrapText="1"/>
    </xf>
    <xf numFmtId="0" fontId="5" fillId="2" borderId="35" xfId="0" applyFont="1" applyFill="1" applyBorder="1" applyAlignment="1">
      <alignment horizontal="center" vertical="center" wrapText="1"/>
    </xf>
    <xf numFmtId="14" fontId="4" fillId="2" borderId="36" xfId="0" applyNumberFormat="1" applyFont="1" applyFill="1" applyBorder="1" applyAlignment="1">
      <alignment horizontal="center" vertical="center" wrapText="1"/>
    </xf>
    <xf numFmtId="165" fontId="14" fillId="0" borderId="55" xfId="0" applyNumberFormat="1" applyFont="1" applyBorder="1" applyAlignment="1">
      <alignment horizontal="center" vertical="center"/>
    </xf>
    <xf numFmtId="0" fontId="22" fillId="0" borderId="55" xfId="0" applyFont="1" applyBorder="1" applyAlignment="1">
      <alignment horizontal="center" vertical="center"/>
    </xf>
    <xf numFmtId="0" fontId="14" fillId="0" borderId="41" xfId="0" applyFont="1" applyBorder="1" applyAlignment="1">
      <alignment horizontal="center" vertical="center"/>
    </xf>
    <xf numFmtId="0" fontId="22" fillId="0" borderId="41" xfId="0" applyFont="1" applyBorder="1" applyAlignment="1">
      <alignment horizontal="center" vertical="center"/>
    </xf>
    <xf numFmtId="0" fontId="14" fillId="0" borderId="41" xfId="0" applyFont="1" applyBorder="1" applyAlignment="1">
      <alignment horizontal="left" vertical="center" wrapText="1"/>
    </xf>
    <xf numFmtId="0" fontId="22" fillId="0" borderId="4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165" fontId="14" fillId="0" borderId="53" xfId="0" applyNumberFormat="1" applyFont="1" applyBorder="1" applyAlignment="1">
      <alignment horizontal="center" vertical="center"/>
    </xf>
    <xf numFmtId="0" fontId="14" fillId="0" borderId="39" xfId="0" applyFont="1" applyBorder="1" applyAlignment="1">
      <alignment horizontal="center" vertical="center"/>
    </xf>
    <xf numFmtId="0" fontId="14" fillId="0" borderId="39" xfId="0" applyFont="1" applyBorder="1" applyAlignment="1">
      <alignment horizontal="left" vertical="center"/>
    </xf>
    <xf numFmtId="0" fontId="22" fillId="0" borderId="41" xfId="0" applyFont="1" applyBorder="1" applyAlignment="1">
      <alignment horizontal="left" vertical="center"/>
    </xf>
    <xf numFmtId="0" fontId="14" fillId="0" borderId="41" xfId="0" applyFont="1" applyBorder="1" applyAlignment="1">
      <alignment horizontal="left" vertical="center"/>
    </xf>
    <xf numFmtId="0" fontId="22" fillId="0" borderId="56" xfId="0" applyFont="1" applyBorder="1" applyAlignment="1">
      <alignment horizontal="center" vertical="center"/>
    </xf>
    <xf numFmtId="0" fontId="22" fillId="0" borderId="45" xfId="0" applyFont="1" applyBorder="1" applyAlignment="1">
      <alignment horizontal="center" vertical="center"/>
    </xf>
    <xf numFmtId="0" fontId="22" fillId="0" borderId="45" xfId="0" applyFont="1" applyBorder="1" applyAlignment="1">
      <alignment horizontal="left" vertical="center"/>
    </xf>
    <xf numFmtId="165" fontId="14" fillId="0" borderId="40" xfId="0" applyNumberFormat="1" applyFont="1" applyBorder="1" applyAlignment="1">
      <alignment horizontal="center" vertical="center"/>
    </xf>
    <xf numFmtId="0" fontId="22" fillId="0" borderId="40" xfId="0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23" fillId="0" borderId="49" xfId="0" applyFont="1" applyBorder="1"/>
    <xf numFmtId="166" fontId="14" fillId="0" borderId="40" xfId="0" applyNumberFormat="1" applyFont="1" applyBorder="1" applyAlignment="1">
      <alignment horizontal="center" vertical="center"/>
    </xf>
    <xf numFmtId="0" fontId="14" fillId="0" borderId="40" xfId="0" applyFont="1" applyBorder="1" applyAlignment="1">
      <alignment horizontal="center" vertical="center"/>
    </xf>
    <xf numFmtId="14" fontId="5" fillId="0" borderId="14" xfId="0" applyNumberFormat="1" applyFont="1" applyBorder="1" applyAlignment="1">
      <alignment horizontal="center" vertical="center" wrapText="1"/>
    </xf>
    <xf numFmtId="49" fontId="21" fillId="0" borderId="14" xfId="0" applyNumberFormat="1" applyFont="1" applyBorder="1" applyAlignment="1">
      <alignment horizontal="center" vertical="center" wrapText="1"/>
    </xf>
    <xf numFmtId="0" fontId="24" fillId="0" borderId="14" xfId="0" applyFont="1" applyBorder="1" applyAlignment="1">
      <alignment horizontal="center" vertical="center" wrapText="1"/>
    </xf>
    <xf numFmtId="0" fontId="24" fillId="0" borderId="14" xfId="0" applyFont="1" applyBorder="1" applyAlignment="1">
      <alignment horizontal="center" vertical="center"/>
    </xf>
    <xf numFmtId="0" fontId="24" fillId="0" borderId="14" xfId="0" applyFont="1" applyFill="1" applyBorder="1" applyAlignment="1">
      <alignment horizontal="center" vertical="center"/>
    </xf>
    <xf numFmtId="44" fontId="24" fillId="0" borderId="14" xfId="0" applyNumberFormat="1" applyFont="1" applyBorder="1" applyAlignment="1">
      <alignment horizontal="center" vertical="center"/>
    </xf>
    <xf numFmtId="49" fontId="5" fillId="0" borderId="14" xfId="0" applyNumberFormat="1" applyFont="1" applyBorder="1" applyAlignment="1">
      <alignment horizontal="center" vertical="center" wrapText="1"/>
    </xf>
    <xf numFmtId="0" fontId="24" fillId="0" borderId="21" xfId="0" applyFont="1" applyBorder="1" applyAlignment="1">
      <alignment horizontal="center" vertical="center"/>
    </xf>
    <xf numFmtId="0" fontId="24" fillId="0" borderId="13" xfId="0" applyFont="1" applyBorder="1" applyAlignment="1">
      <alignment horizontal="center" vertical="center"/>
    </xf>
    <xf numFmtId="0" fontId="24" fillId="0" borderId="21" xfId="0" applyFont="1" applyFill="1" applyBorder="1" applyAlignment="1">
      <alignment horizontal="center" vertical="center"/>
    </xf>
    <xf numFmtId="0" fontId="24" fillId="0" borderId="13" xfId="0" applyFont="1" applyFill="1" applyBorder="1" applyAlignment="1">
      <alignment horizontal="center" vertical="center"/>
    </xf>
    <xf numFmtId="44" fontId="24" fillId="0" borderId="21" xfId="0" applyNumberFormat="1" applyFont="1" applyBorder="1" applyAlignment="1">
      <alignment horizontal="center" vertical="center"/>
    </xf>
    <xf numFmtId="44" fontId="24" fillId="0" borderId="13" xfId="0" applyNumberFormat="1" applyFont="1" applyBorder="1" applyAlignment="1">
      <alignment horizontal="center" vertical="center"/>
    </xf>
    <xf numFmtId="0" fontId="24" fillId="0" borderId="13" xfId="0" applyFont="1" applyBorder="1" applyAlignment="1">
      <alignment horizontal="center" vertical="center" wrapText="1"/>
    </xf>
    <xf numFmtId="0" fontId="25" fillId="0" borderId="14" xfId="0" applyFont="1" applyBorder="1" applyAlignment="1">
      <alignment horizontal="center" vertical="center" wrapText="1"/>
    </xf>
    <xf numFmtId="0" fontId="25" fillId="0" borderId="14" xfId="0" applyFont="1" applyFill="1" applyBorder="1" applyAlignment="1">
      <alignment horizontal="center" vertical="center" wrapText="1"/>
    </xf>
    <xf numFmtId="44" fontId="25" fillId="0" borderId="14" xfId="0" applyNumberFormat="1" applyFont="1" applyBorder="1" applyAlignment="1">
      <alignment horizontal="center" vertical="center" wrapText="1"/>
    </xf>
    <xf numFmtId="14" fontId="21" fillId="0" borderId="14" xfId="0" applyNumberFormat="1" applyFont="1" applyBorder="1" applyAlignment="1">
      <alignment horizontal="center" vertical="center" wrapText="1"/>
    </xf>
    <xf numFmtId="0" fontId="24" fillId="0" borderId="34" xfId="0" applyFont="1" applyBorder="1" applyAlignment="1">
      <alignment horizontal="center" vertical="center" wrapText="1"/>
    </xf>
    <xf numFmtId="14" fontId="21" fillId="0" borderId="21" xfId="0" applyNumberFormat="1" applyFont="1" applyBorder="1" applyAlignment="1">
      <alignment horizontal="center" vertical="center" wrapText="1"/>
    </xf>
    <xf numFmtId="14" fontId="21" fillId="0" borderId="13" xfId="0" applyNumberFormat="1" applyFont="1" applyBorder="1" applyAlignment="1">
      <alignment horizontal="center" vertical="center" wrapText="1"/>
    </xf>
    <xf numFmtId="14" fontId="5" fillId="0" borderId="21" xfId="0" applyNumberFormat="1" applyFont="1" applyBorder="1" applyAlignment="1">
      <alignment horizontal="center" vertical="center" wrapText="1"/>
    </xf>
    <xf numFmtId="14" fontId="5" fillId="0" borderId="13" xfId="0" applyNumberFormat="1" applyFont="1" applyBorder="1" applyAlignment="1">
      <alignment horizontal="center" vertical="center" wrapText="1"/>
    </xf>
  </cellXfs>
  <cellStyles count="4">
    <cellStyle name="Normal" xfId="0" builtinId="0"/>
    <cellStyle name="Normal 2 2" xfId="2"/>
    <cellStyle name="Normal 3 2" xfId="3"/>
    <cellStyle name="Normal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149985</xdr:rowOff>
    </xdr:from>
    <xdr:to>
      <xdr:col>2</xdr:col>
      <xdr:colOff>514349</xdr:colOff>
      <xdr:row>2</xdr:row>
      <xdr:rowOff>266645</xdr:rowOff>
    </xdr:to>
    <xdr:pic>
      <xdr:nvPicPr>
        <xdr:cNvPr id="3" name="Imagen 2" descr="Logos DIF GDL Pagina Web-0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9985"/>
          <a:ext cx="1602920" cy="8831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26</xdr:row>
      <xdr:rowOff>149985</xdr:rowOff>
    </xdr:from>
    <xdr:to>
      <xdr:col>2</xdr:col>
      <xdr:colOff>514349</xdr:colOff>
      <xdr:row>28</xdr:row>
      <xdr:rowOff>266645</xdr:rowOff>
    </xdr:to>
    <xdr:pic>
      <xdr:nvPicPr>
        <xdr:cNvPr id="6" name="Imagen 5" descr="Logos DIF GDL Pagina Web-0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9985"/>
          <a:ext cx="1602921" cy="8749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50</xdr:row>
      <xdr:rowOff>149985</xdr:rowOff>
    </xdr:from>
    <xdr:to>
      <xdr:col>2</xdr:col>
      <xdr:colOff>514349</xdr:colOff>
      <xdr:row>52</xdr:row>
      <xdr:rowOff>266645</xdr:rowOff>
    </xdr:to>
    <xdr:pic>
      <xdr:nvPicPr>
        <xdr:cNvPr id="7" name="Imagen 6" descr="Logos DIF GDL Pagina Web-0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34640"/>
          <a:ext cx="1602921" cy="8749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72</xdr:row>
      <xdr:rowOff>149985</xdr:rowOff>
    </xdr:from>
    <xdr:to>
      <xdr:col>2</xdr:col>
      <xdr:colOff>514349</xdr:colOff>
      <xdr:row>74</xdr:row>
      <xdr:rowOff>266645</xdr:rowOff>
    </xdr:to>
    <xdr:pic>
      <xdr:nvPicPr>
        <xdr:cNvPr id="8" name="Imagen 7" descr="Logos DIF GDL Pagina Web-0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680787"/>
          <a:ext cx="1602921" cy="8749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94</xdr:row>
      <xdr:rowOff>149985</xdr:rowOff>
    </xdr:from>
    <xdr:to>
      <xdr:col>2</xdr:col>
      <xdr:colOff>514349</xdr:colOff>
      <xdr:row>96</xdr:row>
      <xdr:rowOff>266645</xdr:rowOff>
    </xdr:to>
    <xdr:pic>
      <xdr:nvPicPr>
        <xdr:cNvPr id="9" name="Imagen 8" descr="Logos DIF GDL Pagina Web-0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863629"/>
          <a:ext cx="1602921" cy="8749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345544</xdr:colOff>
      <xdr:row>0</xdr:row>
      <xdr:rowOff>0</xdr:rowOff>
    </xdr:from>
    <xdr:to>
      <xdr:col>2</xdr:col>
      <xdr:colOff>497523</xdr:colOff>
      <xdr:row>2</xdr:row>
      <xdr:rowOff>243912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5544" y="55427"/>
          <a:ext cx="2313790" cy="1010512"/>
        </a:xfrm>
        <a:prstGeom prst="rect">
          <a:avLst/>
        </a:prstGeom>
      </xdr:spPr>
    </xdr:pic>
    <xdr:clientData/>
  </xdr:twoCellAnchor>
  <xdr:oneCellAnchor>
    <xdr:from>
      <xdr:col>0</xdr:col>
      <xdr:colOff>345544</xdr:colOff>
      <xdr:row>29</xdr:row>
      <xdr:rowOff>0</xdr:rowOff>
    </xdr:from>
    <xdr:ext cx="2313790" cy="1010512"/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5544" y="0"/>
          <a:ext cx="2313790" cy="1010512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370116</xdr:colOff>
      <xdr:row>0</xdr:row>
      <xdr:rowOff>47629</xdr:rowOff>
    </xdr:from>
    <xdr:to>
      <xdr:col>2</xdr:col>
      <xdr:colOff>887186</xdr:colOff>
      <xdr:row>2</xdr:row>
      <xdr:rowOff>178704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9730" y="47629"/>
          <a:ext cx="2041070" cy="893075"/>
        </a:xfrm>
        <a:prstGeom prst="rect">
          <a:avLst/>
        </a:prstGeom>
      </xdr:spPr>
    </xdr:pic>
    <xdr:clientData/>
  </xdr:twoCellAnchor>
  <xdr:oneCellAnchor>
    <xdr:from>
      <xdr:col>0</xdr:col>
      <xdr:colOff>370116</xdr:colOff>
      <xdr:row>33</xdr:row>
      <xdr:rowOff>47629</xdr:rowOff>
    </xdr:from>
    <xdr:ext cx="2041070" cy="893075"/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0116" y="47629"/>
          <a:ext cx="2041070" cy="89307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4"/>
  <sheetViews>
    <sheetView tabSelected="1" zoomScale="89" zoomScaleNormal="89" workbookViewId="0"/>
  </sheetViews>
  <sheetFormatPr baseColWidth="10" defaultRowHeight="14.4"/>
  <cols>
    <col min="1" max="1" width="10.5546875" style="20" customWidth="1"/>
    <col min="2" max="2" width="4.88671875" style="20" customWidth="1"/>
    <col min="3" max="3" width="19" style="29" customWidth="1"/>
    <col min="4" max="4" width="19.33203125" style="20" customWidth="1"/>
    <col min="5" max="5" width="9.109375" style="20" customWidth="1"/>
    <col min="6" max="6" width="7.6640625" style="29" customWidth="1"/>
    <col min="7" max="7" width="8.109375" customWidth="1"/>
    <col min="8" max="8" width="10.5546875" style="20" customWidth="1"/>
    <col min="9" max="9" width="13.88671875" customWidth="1"/>
    <col min="10" max="10" width="18.88671875" customWidth="1"/>
  </cols>
  <sheetData>
    <row r="1" spans="1:10" ht="30" customHeight="1">
      <c r="A1" s="62" t="s">
        <v>26</v>
      </c>
      <c r="B1" s="63"/>
      <c r="C1" s="63"/>
      <c r="D1" s="63"/>
      <c r="E1" s="63"/>
      <c r="F1" s="63"/>
      <c r="G1" s="63"/>
      <c r="H1" s="63"/>
      <c r="I1" s="63"/>
      <c r="J1" s="64"/>
    </row>
    <row r="2" spans="1:10" ht="30" customHeight="1">
      <c r="A2" s="179" t="s">
        <v>59</v>
      </c>
      <c r="B2" s="180"/>
      <c r="C2" s="180"/>
      <c r="D2" s="180"/>
      <c r="E2" s="180"/>
      <c r="F2" s="180"/>
      <c r="G2" s="180"/>
      <c r="H2" s="180"/>
      <c r="I2" s="180"/>
      <c r="J2" s="181"/>
    </row>
    <row r="3" spans="1:10" ht="30" customHeight="1" thickBot="1">
      <c r="A3" s="182" t="s">
        <v>0</v>
      </c>
      <c r="B3" s="183"/>
      <c r="C3" s="183"/>
      <c r="D3" s="183"/>
      <c r="E3" s="183"/>
      <c r="F3" s="183"/>
      <c r="G3" s="183"/>
      <c r="H3" s="183"/>
      <c r="I3" s="183"/>
      <c r="J3" s="184"/>
    </row>
    <row r="4" spans="1:10" ht="30" customHeight="1" thickBot="1">
      <c r="A4" s="1" t="s">
        <v>1</v>
      </c>
      <c r="B4" s="2" t="s">
        <v>2</v>
      </c>
      <c r="C4" s="35" t="s">
        <v>3</v>
      </c>
      <c r="D4" s="3" t="s">
        <v>4</v>
      </c>
      <c r="E4" s="2" t="s">
        <v>5</v>
      </c>
      <c r="F4" s="49" t="s">
        <v>27</v>
      </c>
      <c r="G4" s="12" t="s">
        <v>6</v>
      </c>
      <c r="H4" s="4" t="s">
        <v>7</v>
      </c>
      <c r="I4" s="4" t="s">
        <v>8</v>
      </c>
      <c r="J4" s="2" t="s">
        <v>9</v>
      </c>
    </row>
    <row r="5" spans="1:10" s="13" customFormat="1" ht="11.7" customHeight="1">
      <c r="A5" s="187">
        <v>45992</v>
      </c>
      <c r="B5" s="189">
        <v>1133</v>
      </c>
      <c r="C5" s="191" t="s">
        <v>43</v>
      </c>
      <c r="D5" s="176" t="s">
        <v>41</v>
      </c>
      <c r="E5" s="44" t="s">
        <v>13</v>
      </c>
      <c r="F5" s="189" t="s">
        <v>40</v>
      </c>
      <c r="G5" s="185">
        <v>220</v>
      </c>
      <c r="H5" s="168">
        <v>328.79</v>
      </c>
      <c r="I5" s="168">
        <f>H5*G5</f>
        <v>72333.8</v>
      </c>
      <c r="J5" s="173" t="s">
        <v>39</v>
      </c>
    </row>
    <row r="6" spans="1:10" s="13" customFormat="1" ht="11.7" customHeight="1">
      <c r="A6" s="188"/>
      <c r="B6" s="190"/>
      <c r="C6" s="192"/>
      <c r="D6" s="178"/>
      <c r="E6" s="27" t="s">
        <v>33</v>
      </c>
      <c r="F6" s="190"/>
      <c r="G6" s="186"/>
      <c r="H6" s="169"/>
      <c r="I6" s="169"/>
      <c r="J6" s="175"/>
    </row>
    <row r="7" spans="1:10" s="13" customFormat="1" ht="34.200000000000003">
      <c r="A7" s="187">
        <v>45992</v>
      </c>
      <c r="B7" s="189">
        <v>1134</v>
      </c>
      <c r="C7" s="95" t="s">
        <v>248</v>
      </c>
      <c r="D7" s="176" t="s">
        <v>61</v>
      </c>
      <c r="E7" s="44" t="s">
        <v>13</v>
      </c>
      <c r="F7" s="44" t="s">
        <v>62</v>
      </c>
      <c r="G7" s="26">
        <v>9</v>
      </c>
      <c r="H7" s="15">
        <v>656</v>
      </c>
      <c r="I7" s="15">
        <f>H7*G7</f>
        <v>5904</v>
      </c>
      <c r="J7" s="173" t="s">
        <v>39</v>
      </c>
    </row>
    <row r="8" spans="1:10" s="13" customFormat="1" ht="34.200000000000003">
      <c r="A8" s="188"/>
      <c r="B8" s="190"/>
      <c r="C8" s="96" t="s">
        <v>249</v>
      </c>
      <c r="D8" s="178"/>
      <c r="E8" s="44" t="s">
        <v>13</v>
      </c>
      <c r="F8" s="60" t="s">
        <v>62</v>
      </c>
      <c r="G8" s="14">
        <v>6</v>
      </c>
      <c r="H8" s="15">
        <v>3980</v>
      </c>
      <c r="I8" s="15">
        <f>H8*G8</f>
        <v>23880</v>
      </c>
      <c r="J8" s="175"/>
    </row>
    <row r="9" spans="1:10" s="13" customFormat="1" ht="22.8">
      <c r="A9" s="75">
        <v>45992</v>
      </c>
      <c r="B9" s="73">
        <v>1135</v>
      </c>
      <c r="C9" s="85" t="s">
        <v>63</v>
      </c>
      <c r="D9" s="79" t="s">
        <v>64</v>
      </c>
      <c r="E9" s="44" t="s">
        <v>13</v>
      </c>
      <c r="F9" s="68" t="s">
        <v>40</v>
      </c>
      <c r="G9" s="91">
        <v>50</v>
      </c>
      <c r="H9" s="89">
        <v>1000</v>
      </c>
      <c r="I9" s="15">
        <f>H9*G9</f>
        <v>50000</v>
      </c>
      <c r="J9" s="33" t="s">
        <v>39</v>
      </c>
    </row>
    <row r="10" spans="1:10" s="13" customFormat="1" ht="22.8">
      <c r="A10" s="45">
        <v>45992</v>
      </c>
      <c r="B10" s="73">
        <v>1136</v>
      </c>
      <c r="C10" s="85" t="s">
        <v>65</v>
      </c>
      <c r="D10" s="79" t="s">
        <v>66</v>
      </c>
      <c r="E10" s="44" t="s">
        <v>13</v>
      </c>
      <c r="F10" s="68" t="s">
        <v>40</v>
      </c>
      <c r="G10" s="91">
        <v>833</v>
      </c>
      <c r="H10" s="89">
        <v>259</v>
      </c>
      <c r="I10" s="15">
        <f>H10*G10</f>
        <v>215747</v>
      </c>
      <c r="J10" s="83" t="s">
        <v>39</v>
      </c>
    </row>
    <row r="11" spans="1:10" s="13" customFormat="1" ht="25.05" customHeight="1">
      <c r="A11" s="197">
        <v>45993</v>
      </c>
      <c r="B11" s="189">
        <v>1137</v>
      </c>
      <c r="C11" s="176" t="s">
        <v>48</v>
      </c>
      <c r="D11" s="176" t="s">
        <v>46</v>
      </c>
      <c r="E11" s="44" t="s">
        <v>47</v>
      </c>
      <c r="F11" s="189" t="s">
        <v>42</v>
      </c>
      <c r="G11" s="195">
        <v>1</v>
      </c>
      <c r="H11" s="168">
        <v>1000</v>
      </c>
      <c r="I11" s="168">
        <f t="shared" ref="I11:I37" si="0">H11*G11</f>
        <v>1000</v>
      </c>
      <c r="J11" s="173" t="s">
        <v>39</v>
      </c>
    </row>
    <row r="12" spans="1:10" s="13" customFormat="1" ht="19.8" customHeight="1">
      <c r="A12" s="188"/>
      <c r="B12" s="190"/>
      <c r="C12" s="178"/>
      <c r="D12" s="178"/>
      <c r="E12" s="27" t="s">
        <v>33</v>
      </c>
      <c r="F12" s="190"/>
      <c r="G12" s="196"/>
      <c r="H12" s="169"/>
      <c r="I12" s="169"/>
      <c r="J12" s="175"/>
    </row>
    <row r="13" spans="1:10" s="13" customFormat="1" ht="22.8">
      <c r="A13" s="45">
        <v>45994</v>
      </c>
      <c r="B13" s="44">
        <v>1138</v>
      </c>
      <c r="C13" s="67" t="s">
        <v>67</v>
      </c>
      <c r="D13" s="67" t="s">
        <v>68</v>
      </c>
      <c r="E13" s="44" t="s">
        <v>13</v>
      </c>
      <c r="F13" s="78" t="s">
        <v>62</v>
      </c>
      <c r="G13" s="14">
        <v>2</v>
      </c>
      <c r="H13" s="15">
        <v>868.8</v>
      </c>
      <c r="I13" s="90">
        <f t="shared" si="0"/>
        <v>1737.6</v>
      </c>
      <c r="J13" s="33" t="s">
        <v>39</v>
      </c>
    </row>
    <row r="14" spans="1:10" s="13" customFormat="1">
      <c r="A14" s="82">
        <v>45995</v>
      </c>
      <c r="B14" s="81">
        <v>1139</v>
      </c>
      <c r="C14" s="95" t="s">
        <v>69</v>
      </c>
      <c r="D14" s="176" t="s">
        <v>83</v>
      </c>
      <c r="E14" s="44" t="s">
        <v>13</v>
      </c>
      <c r="F14" s="78" t="s">
        <v>81</v>
      </c>
      <c r="G14" s="98">
        <v>6</v>
      </c>
      <c r="H14" s="101">
        <v>540</v>
      </c>
      <c r="I14" s="90">
        <f t="shared" si="0"/>
        <v>3240</v>
      </c>
      <c r="J14" s="174" t="s">
        <v>39</v>
      </c>
    </row>
    <row r="15" spans="1:10" s="13" customFormat="1">
      <c r="A15" s="82"/>
      <c r="B15" s="81"/>
      <c r="C15" s="95" t="s">
        <v>70</v>
      </c>
      <c r="D15" s="177"/>
      <c r="E15" s="44" t="s">
        <v>13</v>
      </c>
      <c r="F15" s="78" t="s">
        <v>81</v>
      </c>
      <c r="G15" s="98">
        <v>1</v>
      </c>
      <c r="H15" s="101">
        <v>1900</v>
      </c>
      <c r="I15" s="90">
        <f t="shared" si="0"/>
        <v>1900</v>
      </c>
      <c r="J15" s="174"/>
    </row>
    <row r="16" spans="1:10" s="13" customFormat="1">
      <c r="A16" s="82"/>
      <c r="B16" s="81"/>
      <c r="C16" s="96" t="s">
        <v>71</v>
      </c>
      <c r="D16" s="177"/>
      <c r="E16" s="44" t="s">
        <v>13</v>
      </c>
      <c r="F16" s="78" t="s">
        <v>81</v>
      </c>
      <c r="G16" s="99">
        <v>1</v>
      </c>
      <c r="H16" s="102">
        <v>1760</v>
      </c>
      <c r="I16" s="90">
        <f t="shared" si="0"/>
        <v>1760</v>
      </c>
      <c r="J16" s="174"/>
    </row>
    <row r="17" spans="1:10" s="13" customFormat="1">
      <c r="A17" s="82"/>
      <c r="B17" s="81"/>
      <c r="C17" s="96" t="s">
        <v>72</v>
      </c>
      <c r="D17" s="177"/>
      <c r="E17" s="44" t="s">
        <v>13</v>
      </c>
      <c r="F17" s="78" t="s">
        <v>81</v>
      </c>
      <c r="G17" s="99">
        <v>25</v>
      </c>
      <c r="H17" s="102">
        <v>725</v>
      </c>
      <c r="I17" s="90">
        <f t="shared" si="0"/>
        <v>18125</v>
      </c>
      <c r="J17" s="174"/>
    </row>
    <row r="18" spans="1:10" s="13" customFormat="1">
      <c r="A18" s="82"/>
      <c r="B18" s="81"/>
      <c r="C18" s="97" t="s">
        <v>73</v>
      </c>
      <c r="D18" s="177"/>
      <c r="E18" s="44" t="s">
        <v>13</v>
      </c>
      <c r="F18" s="78" t="s">
        <v>81</v>
      </c>
      <c r="G18" s="99">
        <v>17</v>
      </c>
      <c r="H18" s="102">
        <v>750</v>
      </c>
      <c r="I18" s="90">
        <f t="shared" si="0"/>
        <v>12750</v>
      </c>
      <c r="J18" s="174"/>
    </row>
    <row r="19" spans="1:10" s="13" customFormat="1">
      <c r="A19" s="82"/>
      <c r="B19" s="81"/>
      <c r="C19" s="97" t="s">
        <v>74</v>
      </c>
      <c r="D19" s="177"/>
      <c r="E19" s="44" t="s">
        <v>13</v>
      </c>
      <c r="F19" s="78" t="s">
        <v>81</v>
      </c>
      <c r="G19" s="99">
        <v>25</v>
      </c>
      <c r="H19" s="102">
        <v>1798</v>
      </c>
      <c r="I19" s="90">
        <f t="shared" si="0"/>
        <v>44950</v>
      </c>
      <c r="J19" s="174"/>
    </row>
    <row r="20" spans="1:10" s="13" customFormat="1">
      <c r="A20" s="82"/>
      <c r="B20" s="81"/>
      <c r="C20" s="97" t="s">
        <v>75</v>
      </c>
      <c r="D20" s="177"/>
      <c r="E20" s="44" t="s">
        <v>13</v>
      </c>
      <c r="F20" s="78" t="s">
        <v>81</v>
      </c>
      <c r="G20" s="99">
        <v>20</v>
      </c>
      <c r="H20" s="102">
        <v>1225</v>
      </c>
      <c r="I20" s="90">
        <f t="shared" si="0"/>
        <v>24500</v>
      </c>
      <c r="J20" s="174"/>
    </row>
    <row r="21" spans="1:10" s="13" customFormat="1">
      <c r="A21" s="82"/>
      <c r="B21" s="81"/>
      <c r="C21" s="96" t="s">
        <v>76</v>
      </c>
      <c r="D21" s="177"/>
      <c r="E21" s="44" t="s">
        <v>13</v>
      </c>
      <c r="F21" s="78" t="s">
        <v>81</v>
      </c>
      <c r="G21" s="100">
        <v>11</v>
      </c>
      <c r="H21" s="103">
        <v>1975</v>
      </c>
      <c r="I21" s="90">
        <f t="shared" si="0"/>
        <v>21725</v>
      </c>
      <c r="J21" s="174"/>
    </row>
    <row r="22" spans="1:10" s="13" customFormat="1">
      <c r="A22" s="82"/>
      <c r="B22" s="81"/>
      <c r="C22" s="96" t="s">
        <v>77</v>
      </c>
      <c r="D22" s="177"/>
      <c r="E22" s="44" t="s">
        <v>13</v>
      </c>
      <c r="F22" s="78" t="s">
        <v>81</v>
      </c>
      <c r="G22" s="100">
        <v>48</v>
      </c>
      <c r="H22" s="103">
        <v>1500</v>
      </c>
      <c r="I22" s="90">
        <f t="shared" si="0"/>
        <v>72000</v>
      </c>
      <c r="J22" s="174"/>
    </row>
    <row r="23" spans="1:10" s="13" customFormat="1">
      <c r="A23" s="82"/>
      <c r="B23" s="81"/>
      <c r="C23" s="96" t="s">
        <v>78</v>
      </c>
      <c r="D23" s="177"/>
      <c r="E23" s="44" t="s">
        <v>13</v>
      </c>
      <c r="F23" s="78" t="s">
        <v>81</v>
      </c>
      <c r="G23" s="100">
        <v>5</v>
      </c>
      <c r="H23" s="103">
        <v>1255.8</v>
      </c>
      <c r="I23" s="90">
        <f t="shared" si="0"/>
        <v>6279</v>
      </c>
      <c r="J23" s="174"/>
    </row>
    <row r="24" spans="1:10" s="13" customFormat="1">
      <c r="A24" s="82"/>
      <c r="B24" s="81"/>
      <c r="C24" s="96" t="s">
        <v>79</v>
      </c>
      <c r="D24" s="177"/>
      <c r="E24" s="44" t="s">
        <v>13</v>
      </c>
      <c r="F24" s="78" t="s">
        <v>81</v>
      </c>
      <c r="G24" s="100">
        <v>4</v>
      </c>
      <c r="H24" s="103">
        <v>1640</v>
      </c>
      <c r="I24" s="90">
        <f t="shared" si="0"/>
        <v>6560</v>
      </c>
      <c r="J24" s="174"/>
    </row>
    <row r="25" spans="1:10" s="13" customFormat="1">
      <c r="A25" s="82"/>
      <c r="B25" s="81"/>
      <c r="C25" s="96" t="s">
        <v>80</v>
      </c>
      <c r="D25" s="177"/>
      <c r="E25" s="44" t="s">
        <v>13</v>
      </c>
      <c r="F25" s="78" t="s">
        <v>81</v>
      </c>
      <c r="G25" s="100">
        <v>2</v>
      </c>
      <c r="H25" s="103">
        <v>438</v>
      </c>
      <c r="I25" s="90">
        <f t="shared" si="0"/>
        <v>876</v>
      </c>
      <c r="J25" s="174"/>
    </row>
    <row r="26" spans="1:10" s="13" customFormat="1" ht="15" thickBot="1">
      <c r="A26" s="76"/>
      <c r="B26" s="74"/>
      <c r="C26" s="113" t="s">
        <v>141</v>
      </c>
      <c r="D26" s="194"/>
      <c r="E26" s="46" t="s">
        <v>13</v>
      </c>
      <c r="F26" s="74" t="s">
        <v>81</v>
      </c>
      <c r="G26" s="114">
        <v>3</v>
      </c>
      <c r="H26" s="115">
        <v>660</v>
      </c>
      <c r="I26" s="116">
        <f t="shared" si="0"/>
        <v>1980</v>
      </c>
      <c r="J26" s="193"/>
    </row>
    <row r="27" spans="1:10" ht="30" customHeight="1">
      <c r="A27" s="62" t="s">
        <v>26</v>
      </c>
      <c r="B27" s="63"/>
      <c r="C27" s="63"/>
      <c r="D27" s="63"/>
      <c r="E27" s="63"/>
      <c r="F27" s="63"/>
      <c r="G27" s="63"/>
      <c r="H27" s="63"/>
      <c r="I27" s="63"/>
      <c r="J27" s="64"/>
    </row>
    <row r="28" spans="1:10" ht="30" customHeight="1">
      <c r="A28" s="179" t="s">
        <v>59</v>
      </c>
      <c r="B28" s="180"/>
      <c r="C28" s="180"/>
      <c r="D28" s="180"/>
      <c r="E28" s="180"/>
      <c r="F28" s="180"/>
      <c r="G28" s="180"/>
      <c r="H28" s="180"/>
      <c r="I28" s="180"/>
      <c r="J28" s="181"/>
    </row>
    <row r="29" spans="1:10" ht="30" customHeight="1" thickBot="1">
      <c r="A29" s="182" t="s">
        <v>0</v>
      </c>
      <c r="B29" s="183"/>
      <c r="C29" s="183"/>
      <c r="D29" s="183"/>
      <c r="E29" s="183"/>
      <c r="F29" s="183"/>
      <c r="G29" s="183"/>
      <c r="H29" s="183"/>
      <c r="I29" s="183"/>
      <c r="J29" s="184"/>
    </row>
    <row r="30" spans="1:10" ht="30" customHeight="1" thickBot="1">
      <c r="A30" s="1" t="s">
        <v>1</v>
      </c>
      <c r="B30" s="2" t="s">
        <v>2</v>
      </c>
      <c r="C30" s="35" t="s">
        <v>3</v>
      </c>
      <c r="D30" s="3" t="s">
        <v>4</v>
      </c>
      <c r="E30" s="2" t="s">
        <v>5</v>
      </c>
      <c r="F30" s="49" t="s">
        <v>27</v>
      </c>
      <c r="G30" s="12" t="s">
        <v>6</v>
      </c>
      <c r="H30" s="4" t="s">
        <v>7</v>
      </c>
      <c r="I30" s="4" t="s">
        <v>8</v>
      </c>
      <c r="J30" s="2" t="s">
        <v>9</v>
      </c>
    </row>
    <row r="31" spans="1:10" s="13" customFormat="1">
      <c r="A31" s="200">
        <v>45995</v>
      </c>
      <c r="B31" s="201">
        <v>1140</v>
      </c>
      <c r="C31" s="95" t="s">
        <v>82</v>
      </c>
      <c r="D31" s="198" t="s">
        <v>84</v>
      </c>
      <c r="E31" s="78" t="s">
        <v>13</v>
      </c>
      <c r="F31" s="78" t="s">
        <v>40</v>
      </c>
      <c r="G31" s="106">
        <v>5</v>
      </c>
      <c r="H31" s="107">
        <v>250</v>
      </c>
      <c r="I31" s="90">
        <f t="shared" si="0"/>
        <v>1250</v>
      </c>
      <c r="J31" s="199" t="s">
        <v>39</v>
      </c>
    </row>
    <row r="32" spans="1:10" s="13" customFormat="1">
      <c r="A32" s="197"/>
      <c r="B32" s="202"/>
      <c r="C32" s="96" t="s">
        <v>86</v>
      </c>
      <c r="D32" s="177"/>
      <c r="E32" s="44" t="s">
        <v>13</v>
      </c>
      <c r="F32" s="78" t="s">
        <v>40</v>
      </c>
      <c r="G32" s="100">
        <v>9</v>
      </c>
      <c r="H32" s="103">
        <v>250</v>
      </c>
      <c r="I32" s="90">
        <f t="shared" si="0"/>
        <v>2250</v>
      </c>
      <c r="J32" s="174"/>
    </row>
    <row r="33" spans="1:10" s="13" customFormat="1">
      <c r="A33" s="197"/>
      <c r="B33" s="202"/>
      <c r="C33" s="96" t="s">
        <v>85</v>
      </c>
      <c r="D33" s="177"/>
      <c r="E33" s="44" t="s">
        <v>13</v>
      </c>
      <c r="F33" s="78" t="s">
        <v>40</v>
      </c>
      <c r="G33" s="100">
        <v>1</v>
      </c>
      <c r="H33" s="103">
        <v>100</v>
      </c>
      <c r="I33" s="90">
        <f t="shared" si="0"/>
        <v>100</v>
      </c>
      <c r="J33" s="174"/>
    </row>
    <row r="34" spans="1:10" s="13" customFormat="1">
      <c r="A34" s="197"/>
      <c r="B34" s="202"/>
      <c r="C34" s="96" t="s">
        <v>87</v>
      </c>
      <c r="D34" s="177"/>
      <c r="E34" s="44" t="s">
        <v>13</v>
      </c>
      <c r="F34" s="78" t="s">
        <v>40</v>
      </c>
      <c r="G34" s="100">
        <v>15</v>
      </c>
      <c r="H34" s="103">
        <v>250</v>
      </c>
      <c r="I34" s="90">
        <f t="shared" si="0"/>
        <v>3750</v>
      </c>
      <c r="J34" s="174"/>
    </row>
    <row r="35" spans="1:10" s="13" customFormat="1" ht="22.8">
      <c r="A35" s="197"/>
      <c r="B35" s="202"/>
      <c r="C35" s="96" t="s">
        <v>88</v>
      </c>
      <c r="D35" s="177"/>
      <c r="E35" s="44" t="s">
        <v>13</v>
      </c>
      <c r="F35" s="78" t="s">
        <v>40</v>
      </c>
      <c r="G35" s="100">
        <v>3</v>
      </c>
      <c r="H35" s="103">
        <v>250</v>
      </c>
      <c r="I35" s="90">
        <f t="shared" si="0"/>
        <v>750</v>
      </c>
      <c r="J35" s="174"/>
    </row>
    <row r="36" spans="1:10" s="13" customFormat="1">
      <c r="A36" s="188"/>
      <c r="B36" s="190"/>
      <c r="C36" s="96" t="s">
        <v>89</v>
      </c>
      <c r="D36" s="178"/>
      <c r="E36" s="44" t="s">
        <v>13</v>
      </c>
      <c r="F36" s="78" t="s">
        <v>40</v>
      </c>
      <c r="G36" s="100">
        <v>16</v>
      </c>
      <c r="H36" s="103">
        <v>250</v>
      </c>
      <c r="I36" s="90">
        <f t="shared" si="0"/>
        <v>4000</v>
      </c>
      <c r="J36" s="175"/>
    </row>
    <row r="37" spans="1:10" s="13" customFormat="1" ht="22.8">
      <c r="A37" s="77">
        <v>45996</v>
      </c>
      <c r="B37" s="78">
        <v>1141</v>
      </c>
      <c r="C37" s="95" t="s">
        <v>90</v>
      </c>
      <c r="D37" s="67" t="s">
        <v>91</v>
      </c>
      <c r="E37" s="78" t="s">
        <v>13</v>
      </c>
      <c r="F37" s="78" t="s">
        <v>40</v>
      </c>
      <c r="G37" s="106">
        <v>200</v>
      </c>
      <c r="H37" s="107">
        <v>40</v>
      </c>
      <c r="I37" s="90">
        <f t="shared" si="0"/>
        <v>8000</v>
      </c>
      <c r="J37" s="33" t="s">
        <v>39</v>
      </c>
    </row>
    <row r="38" spans="1:10" s="13" customFormat="1">
      <c r="A38" s="187">
        <v>46000</v>
      </c>
      <c r="B38" s="189">
        <v>1142</v>
      </c>
      <c r="C38" s="96" t="s">
        <v>92</v>
      </c>
      <c r="D38" s="176" t="s">
        <v>97</v>
      </c>
      <c r="E38" s="44" t="s">
        <v>13</v>
      </c>
      <c r="F38" s="78" t="s">
        <v>40</v>
      </c>
      <c r="G38" s="100">
        <v>50</v>
      </c>
      <c r="H38" s="103">
        <f>737/25</f>
        <v>29.48</v>
      </c>
      <c r="I38" s="90">
        <f>H38*G38</f>
        <v>1474</v>
      </c>
      <c r="J38" s="173" t="s">
        <v>39</v>
      </c>
    </row>
    <row r="39" spans="1:10" s="13" customFormat="1">
      <c r="A39" s="197"/>
      <c r="B39" s="202"/>
      <c r="C39" s="96" t="s">
        <v>93</v>
      </c>
      <c r="D39" s="177"/>
      <c r="E39" s="44" t="s">
        <v>13</v>
      </c>
      <c r="F39" s="78" t="s">
        <v>98</v>
      </c>
      <c r="G39" s="100">
        <v>1</v>
      </c>
      <c r="H39" s="103">
        <v>4450</v>
      </c>
      <c r="I39" s="90">
        <f t="shared" ref="I39:I56" si="1">H39*G39</f>
        <v>4450</v>
      </c>
      <c r="J39" s="174"/>
    </row>
    <row r="40" spans="1:10" s="13" customFormat="1">
      <c r="A40" s="197"/>
      <c r="B40" s="202"/>
      <c r="C40" s="96" t="s">
        <v>94</v>
      </c>
      <c r="D40" s="177"/>
      <c r="E40" s="44" t="s">
        <v>13</v>
      </c>
      <c r="F40" s="78" t="s">
        <v>98</v>
      </c>
      <c r="G40" s="100">
        <v>1</v>
      </c>
      <c r="H40" s="103">
        <v>5900</v>
      </c>
      <c r="I40" s="90">
        <f t="shared" si="1"/>
        <v>5900</v>
      </c>
      <c r="J40" s="174"/>
    </row>
    <row r="41" spans="1:10" s="13" customFormat="1">
      <c r="A41" s="197"/>
      <c r="B41" s="202"/>
      <c r="C41" s="96" t="s">
        <v>95</v>
      </c>
      <c r="D41" s="177"/>
      <c r="E41" s="44" t="s">
        <v>13</v>
      </c>
      <c r="F41" s="78" t="s">
        <v>40</v>
      </c>
      <c r="G41" s="100">
        <v>5</v>
      </c>
      <c r="H41" s="103">
        <v>279</v>
      </c>
      <c r="I41" s="90">
        <f t="shared" si="1"/>
        <v>1395</v>
      </c>
      <c r="J41" s="174"/>
    </row>
    <row r="42" spans="1:10" s="13" customFormat="1">
      <c r="A42" s="188"/>
      <c r="B42" s="190"/>
      <c r="C42" s="96" t="s">
        <v>96</v>
      </c>
      <c r="D42" s="178"/>
      <c r="E42" s="44" t="s">
        <v>13</v>
      </c>
      <c r="F42" s="78" t="s">
        <v>40</v>
      </c>
      <c r="G42" s="100">
        <v>5</v>
      </c>
      <c r="H42" s="103">
        <v>264</v>
      </c>
      <c r="I42" s="90">
        <f t="shared" si="1"/>
        <v>1320</v>
      </c>
      <c r="J42" s="175"/>
    </row>
    <row r="43" spans="1:10" s="13" customFormat="1" ht="22.8">
      <c r="A43" s="77">
        <v>45996</v>
      </c>
      <c r="B43" s="78">
        <v>1143</v>
      </c>
      <c r="C43" s="95" t="s">
        <v>99</v>
      </c>
      <c r="D43" s="80" t="s">
        <v>100</v>
      </c>
      <c r="E43" s="44" t="s">
        <v>13</v>
      </c>
      <c r="F43" s="78" t="s">
        <v>40</v>
      </c>
      <c r="G43" s="100">
        <v>250</v>
      </c>
      <c r="H43" s="103">
        <v>80</v>
      </c>
      <c r="I43" s="90">
        <f t="shared" si="1"/>
        <v>20000</v>
      </c>
      <c r="J43" s="33" t="s">
        <v>39</v>
      </c>
    </row>
    <row r="44" spans="1:10" s="13" customFormat="1" ht="22.8">
      <c r="A44" s="45">
        <v>45996</v>
      </c>
      <c r="B44" s="44">
        <v>1144</v>
      </c>
      <c r="C44" s="95" t="s">
        <v>101</v>
      </c>
      <c r="D44" s="67" t="s">
        <v>102</v>
      </c>
      <c r="E44" s="44" t="s">
        <v>13</v>
      </c>
      <c r="F44" s="78" t="s">
        <v>40</v>
      </c>
      <c r="G44" s="100">
        <v>250</v>
      </c>
      <c r="H44" s="103">
        <v>60</v>
      </c>
      <c r="I44" s="90">
        <f t="shared" si="1"/>
        <v>15000</v>
      </c>
      <c r="J44" s="33" t="s">
        <v>39</v>
      </c>
    </row>
    <row r="45" spans="1:10" s="13" customFormat="1" ht="45.6">
      <c r="A45" s="45">
        <v>45999</v>
      </c>
      <c r="B45" s="44">
        <v>1145</v>
      </c>
      <c r="C45" s="96" t="s">
        <v>104</v>
      </c>
      <c r="D45" s="67" t="s">
        <v>103</v>
      </c>
      <c r="E45" s="44" t="s">
        <v>13</v>
      </c>
      <c r="F45" s="78" t="s">
        <v>98</v>
      </c>
      <c r="G45" s="100">
        <v>1</v>
      </c>
      <c r="H45" s="103">
        <v>5000</v>
      </c>
      <c r="I45" s="90">
        <f t="shared" si="1"/>
        <v>5000</v>
      </c>
      <c r="J45" s="33" t="s">
        <v>39</v>
      </c>
    </row>
    <row r="46" spans="1:10" s="13" customFormat="1">
      <c r="A46" s="187">
        <v>45999</v>
      </c>
      <c r="B46" s="189">
        <v>1146</v>
      </c>
      <c r="C46" s="95" t="s">
        <v>63</v>
      </c>
      <c r="D46" s="176" t="s">
        <v>108</v>
      </c>
      <c r="E46" s="44" t="s">
        <v>13</v>
      </c>
      <c r="F46" s="78" t="s">
        <v>40</v>
      </c>
      <c r="G46" s="100">
        <v>103</v>
      </c>
      <c r="H46" s="103">
        <v>1500</v>
      </c>
      <c r="I46" s="90">
        <f t="shared" si="1"/>
        <v>154500</v>
      </c>
      <c r="J46" s="173" t="s">
        <v>39</v>
      </c>
    </row>
    <row r="47" spans="1:10" s="13" customFormat="1">
      <c r="A47" s="197"/>
      <c r="B47" s="202"/>
      <c r="C47" s="95" t="s">
        <v>105</v>
      </c>
      <c r="D47" s="177"/>
      <c r="E47" s="44" t="s">
        <v>13</v>
      </c>
      <c r="F47" s="78" t="s">
        <v>40</v>
      </c>
      <c r="G47" s="100">
        <v>15</v>
      </c>
      <c r="H47" s="103">
        <v>3299</v>
      </c>
      <c r="I47" s="90">
        <f t="shared" si="1"/>
        <v>49485</v>
      </c>
      <c r="J47" s="174"/>
    </row>
    <row r="48" spans="1:10" s="13" customFormat="1">
      <c r="A48" s="197"/>
      <c r="B48" s="202"/>
      <c r="C48" s="95" t="s">
        <v>106</v>
      </c>
      <c r="D48" s="177"/>
      <c r="E48" s="44" t="s">
        <v>13</v>
      </c>
      <c r="F48" s="78" t="s">
        <v>98</v>
      </c>
      <c r="G48" s="100">
        <v>1</v>
      </c>
      <c r="H48" s="103">
        <v>5000</v>
      </c>
      <c r="I48" s="90">
        <f t="shared" si="1"/>
        <v>5000</v>
      </c>
      <c r="J48" s="174"/>
    </row>
    <row r="49" spans="1:10" s="13" customFormat="1">
      <c r="A49" s="197"/>
      <c r="B49" s="202"/>
      <c r="C49" s="95" t="s">
        <v>92</v>
      </c>
      <c r="D49" s="177"/>
      <c r="E49" s="44" t="s">
        <v>13</v>
      </c>
      <c r="F49" s="78" t="s">
        <v>40</v>
      </c>
      <c r="G49" s="100">
        <v>89</v>
      </c>
      <c r="H49" s="103">
        <v>50</v>
      </c>
      <c r="I49" s="90">
        <f t="shared" si="1"/>
        <v>4450</v>
      </c>
      <c r="J49" s="174"/>
    </row>
    <row r="50" spans="1:10" s="13" customFormat="1" ht="23.4" thickBot="1">
      <c r="A50" s="204"/>
      <c r="B50" s="203"/>
      <c r="C50" s="117" t="s">
        <v>107</v>
      </c>
      <c r="D50" s="194"/>
      <c r="E50" s="46" t="s">
        <v>13</v>
      </c>
      <c r="F50" s="74" t="s">
        <v>98</v>
      </c>
      <c r="G50" s="114">
        <v>1</v>
      </c>
      <c r="H50" s="115">
        <f>120*89</f>
        <v>10680</v>
      </c>
      <c r="I50" s="116">
        <f t="shared" si="1"/>
        <v>10680</v>
      </c>
      <c r="J50" s="193"/>
    </row>
    <row r="51" spans="1:10" ht="30" customHeight="1">
      <c r="A51" s="62" t="s">
        <v>26</v>
      </c>
      <c r="B51" s="63"/>
      <c r="C51" s="63"/>
      <c r="D51" s="63"/>
      <c r="E51" s="63"/>
      <c r="F51" s="63"/>
      <c r="G51" s="63"/>
      <c r="H51" s="63"/>
      <c r="I51" s="63"/>
      <c r="J51" s="64"/>
    </row>
    <row r="52" spans="1:10" ht="30" customHeight="1">
      <c r="A52" s="179" t="s">
        <v>59</v>
      </c>
      <c r="B52" s="180"/>
      <c r="C52" s="180"/>
      <c r="D52" s="180"/>
      <c r="E52" s="180"/>
      <c r="F52" s="180"/>
      <c r="G52" s="180"/>
      <c r="H52" s="180"/>
      <c r="I52" s="180"/>
      <c r="J52" s="181"/>
    </row>
    <row r="53" spans="1:10" ht="30" customHeight="1" thickBot="1">
      <c r="A53" s="182" t="s">
        <v>0</v>
      </c>
      <c r="B53" s="183"/>
      <c r="C53" s="183"/>
      <c r="D53" s="183"/>
      <c r="E53" s="183"/>
      <c r="F53" s="183"/>
      <c r="G53" s="183"/>
      <c r="H53" s="183"/>
      <c r="I53" s="183"/>
      <c r="J53" s="184"/>
    </row>
    <row r="54" spans="1:10" ht="30" customHeight="1" thickBot="1">
      <c r="A54" s="1" t="s">
        <v>1</v>
      </c>
      <c r="B54" s="2" t="s">
        <v>2</v>
      </c>
      <c r="C54" s="35" t="s">
        <v>3</v>
      </c>
      <c r="D54" s="3" t="s">
        <v>4</v>
      </c>
      <c r="E54" s="2" t="s">
        <v>5</v>
      </c>
      <c r="F54" s="49" t="s">
        <v>27</v>
      </c>
      <c r="G54" s="12" t="s">
        <v>6</v>
      </c>
      <c r="H54" s="4" t="s">
        <v>7</v>
      </c>
      <c r="I54" s="4" t="s">
        <v>8</v>
      </c>
      <c r="J54" s="2" t="s">
        <v>9</v>
      </c>
    </row>
    <row r="55" spans="1:10" s="13" customFormat="1" ht="22.8">
      <c r="A55" s="200">
        <v>46000</v>
      </c>
      <c r="B55" s="201">
        <v>1147</v>
      </c>
      <c r="C55" s="95" t="s">
        <v>109</v>
      </c>
      <c r="D55" s="198" t="s">
        <v>100</v>
      </c>
      <c r="E55" s="78" t="s">
        <v>13</v>
      </c>
      <c r="F55" s="78" t="s">
        <v>40</v>
      </c>
      <c r="G55" s="106">
        <v>15</v>
      </c>
      <c r="H55" s="107">
        <v>100</v>
      </c>
      <c r="I55" s="90">
        <f t="shared" si="1"/>
        <v>1500</v>
      </c>
      <c r="J55" s="199" t="s">
        <v>39</v>
      </c>
    </row>
    <row r="56" spans="1:10" s="13" customFormat="1">
      <c r="A56" s="188"/>
      <c r="B56" s="190"/>
      <c r="C56" s="95" t="s">
        <v>110</v>
      </c>
      <c r="D56" s="178"/>
      <c r="E56" s="44" t="s">
        <v>13</v>
      </c>
      <c r="F56" s="78" t="s">
        <v>40</v>
      </c>
      <c r="G56" s="100">
        <v>26</v>
      </c>
      <c r="H56" s="103">
        <v>30</v>
      </c>
      <c r="I56" s="90">
        <f t="shared" si="1"/>
        <v>780</v>
      </c>
      <c r="J56" s="175"/>
    </row>
    <row r="57" spans="1:10" s="13" customFormat="1" ht="22.8">
      <c r="A57" s="187">
        <v>46001</v>
      </c>
      <c r="B57" s="189">
        <v>1148</v>
      </c>
      <c r="C57" s="95" t="s">
        <v>112</v>
      </c>
      <c r="D57" s="176" t="s">
        <v>111</v>
      </c>
      <c r="E57" s="44" t="s">
        <v>13</v>
      </c>
      <c r="F57" s="78" t="s">
        <v>98</v>
      </c>
      <c r="G57" s="100">
        <v>1</v>
      </c>
      <c r="H57" s="103">
        <f>239*45</f>
        <v>10755</v>
      </c>
      <c r="I57" s="90">
        <f t="shared" ref="I57:I71" si="2">H57*G57</f>
        <v>10755</v>
      </c>
      <c r="J57" s="173" t="s">
        <v>39</v>
      </c>
    </row>
    <row r="58" spans="1:10" s="13" customFormat="1">
      <c r="A58" s="188"/>
      <c r="B58" s="190"/>
      <c r="C58" s="95" t="s">
        <v>113</v>
      </c>
      <c r="D58" s="178"/>
      <c r="E58" s="44" t="s">
        <v>13</v>
      </c>
      <c r="F58" s="78" t="s">
        <v>40</v>
      </c>
      <c r="G58" s="100">
        <v>30</v>
      </c>
      <c r="H58" s="103">
        <v>30</v>
      </c>
      <c r="I58" s="90">
        <f t="shared" si="2"/>
        <v>900</v>
      </c>
      <c r="J58" s="175"/>
    </row>
    <row r="59" spans="1:10" s="13" customFormat="1">
      <c r="A59" s="187">
        <v>46001</v>
      </c>
      <c r="B59" s="189">
        <v>1149</v>
      </c>
      <c r="C59" s="16" t="s">
        <v>55</v>
      </c>
      <c r="D59" s="176" t="s">
        <v>54</v>
      </c>
      <c r="E59" s="44" t="s">
        <v>13</v>
      </c>
      <c r="F59" s="44" t="s">
        <v>40</v>
      </c>
      <c r="G59" s="14">
        <v>16</v>
      </c>
      <c r="H59" s="15">
        <v>367.92</v>
      </c>
      <c r="I59" s="15">
        <f t="shared" si="2"/>
        <v>5886.72</v>
      </c>
      <c r="J59" s="173" t="s">
        <v>39</v>
      </c>
    </row>
    <row r="60" spans="1:10" s="13" customFormat="1">
      <c r="A60" s="197"/>
      <c r="B60" s="202"/>
      <c r="C60" s="16" t="s">
        <v>56</v>
      </c>
      <c r="D60" s="177"/>
      <c r="E60" s="56" t="s">
        <v>13</v>
      </c>
      <c r="F60" s="44" t="s">
        <v>40</v>
      </c>
      <c r="G60" s="14">
        <v>10</v>
      </c>
      <c r="H60" s="15">
        <v>470.48</v>
      </c>
      <c r="I60" s="90">
        <f t="shared" si="2"/>
        <v>4704.8</v>
      </c>
      <c r="J60" s="174"/>
    </row>
    <row r="61" spans="1:10" s="13" customFormat="1" ht="13.8" customHeight="1">
      <c r="A61" s="197"/>
      <c r="B61" s="202"/>
      <c r="C61" s="16" t="s">
        <v>57</v>
      </c>
      <c r="D61" s="177"/>
      <c r="E61" s="56" t="s">
        <v>13</v>
      </c>
      <c r="F61" s="44" t="s">
        <v>40</v>
      </c>
      <c r="G61" s="14">
        <v>12</v>
      </c>
      <c r="H61" s="15">
        <v>420.31</v>
      </c>
      <c r="I61" s="21">
        <f t="shared" si="2"/>
        <v>5043.72</v>
      </c>
      <c r="J61" s="174"/>
    </row>
    <row r="62" spans="1:10" s="13" customFormat="1">
      <c r="A62" s="188"/>
      <c r="B62" s="190"/>
      <c r="C62" s="16" t="s">
        <v>58</v>
      </c>
      <c r="D62" s="178"/>
      <c r="E62" s="61" t="s">
        <v>33</v>
      </c>
      <c r="F62" s="44" t="s">
        <v>40</v>
      </c>
      <c r="G62" s="14">
        <v>5</v>
      </c>
      <c r="H62" s="15">
        <v>642.4</v>
      </c>
      <c r="I62" s="21">
        <f t="shared" si="2"/>
        <v>3212</v>
      </c>
      <c r="J62" s="175"/>
    </row>
    <row r="63" spans="1:10" s="13" customFormat="1" ht="23.25" customHeight="1">
      <c r="A63" s="187">
        <v>46001</v>
      </c>
      <c r="B63" s="189">
        <v>1150</v>
      </c>
      <c r="C63" s="86" t="s">
        <v>115</v>
      </c>
      <c r="D63" s="176" t="s">
        <v>114</v>
      </c>
      <c r="E63" s="44" t="s">
        <v>13</v>
      </c>
      <c r="F63" s="44" t="s">
        <v>119</v>
      </c>
      <c r="G63" s="26">
        <v>20</v>
      </c>
      <c r="H63" s="15">
        <v>168.87</v>
      </c>
      <c r="I63" s="15">
        <f t="shared" si="2"/>
        <v>3377.4</v>
      </c>
      <c r="J63" s="33" t="s">
        <v>39</v>
      </c>
    </row>
    <row r="64" spans="1:10" s="13" customFormat="1" ht="23.25" customHeight="1">
      <c r="A64" s="197"/>
      <c r="B64" s="202"/>
      <c r="C64" s="16" t="s">
        <v>116</v>
      </c>
      <c r="D64" s="177"/>
      <c r="E64" s="44" t="s">
        <v>13</v>
      </c>
      <c r="F64" s="44" t="s">
        <v>120</v>
      </c>
      <c r="G64" s="26">
        <v>1</v>
      </c>
      <c r="H64" s="15">
        <v>1</v>
      </c>
      <c r="I64" s="15">
        <f t="shared" si="2"/>
        <v>1</v>
      </c>
      <c r="J64" s="33" t="s">
        <v>39</v>
      </c>
    </row>
    <row r="65" spans="1:10" s="13" customFormat="1" ht="22.8">
      <c r="A65" s="197"/>
      <c r="B65" s="202"/>
      <c r="C65" s="86" t="s">
        <v>117</v>
      </c>
      <c r="D65" s="177"/>
      <c r="E65" s="78" t="s">
        <v>13</v>
      </c>
      <c r="F65" s="78" t="s">
        <v>120</v>
      </c>
      <c r="G65" s="92">
        <v>1</v>
      </c>
      <c r="H65" s="90">
        <v>3900</v>
      </c>
      <c r="I65" s="90">
        <f t="shared" si="2"/>
        <v>3900</v>
      </c>
      <c r="J65" s="84" t="s">
        <v>39</v>
      </c>
    </row>
    <row r="66" spans="1:10" s="13" customFormat="1" ht="22.8">
      <c r="A66" s="197"/>
      <c r="B66" s="202"/>
      <c r="C66" s="85" t="s">
        <v>118</v>
      </c>
      <c r="D66" s="177"/>
      <c r="E66" s="73" t="s">
        <v>13</v>
      </c>
      <c r="F66" s="68" t="s">
        <v>40</v>
      </c>
      <c r="G66" s="91">
        <v>150</v>
      </c>
      <c r="H66" s="89">
        <v>40</v>
      </c>
      <c r="I66" s="89">
        <f t="shared" si="2"/>
        <v>6000</v>
      </c>
      <c r="J66" s="83" t="s">
        <v>39</v>
      </c>
    </row>
    <row r="67" spans="1:10" s="13" customFormat="1" ht="23.7" customHeight="1">
      <c r="A67" s="188"/>
      <c r="B67" s="190"/>
      <c r="C67" s="16" t="s">
        <v>90</v>
      </c>
      <c r="D67" s="178"/>
      <c r="E67" s="44" t="s">
        <v>13</v>
      </c>
      <c r="F67" s="69" t="s">
        <v>40</v>
      </c>
      <c r="G67" s="14">
        <v>25</v>
      </c>
      <c r="H67" s="15">
        <v>5</v>
      </c>
      <c r="I67" s="15">
        <f t="shared" si="2"/>
        <v>125</v>
      </c>
      <c r="J67" s="33" t="s">
        <v>39</v>
      </c>
    </row>
    <row r="68" spans="1:10" s="13" customFormat="1" ht="23.7" customHeight="1">
      <c r="A68" s="187">
        <v>46002</v>
      </c>
      <c r="B68" s="189">
        <v>1151</v>
      </c>
      <c r="C68" s="16" t="s">
        <v>122</v>
      </c>
      <c r="D68" s="176" t="s">
        <v>121</v>
      </c>
      <c r="E68" s="44" t="s">
        <v>13</v>
      </c>
      <c r="F68" s="69" t="s">
        <v>123</v>
      </c>
      <c r="G68" s="14">
        <v>40</v>
      </c>
      <c r="H68" s="15">
        <v>100</v>
      </c>
      <c r="I68" s="15">
        <f t="shared" si="2"/>
        <v>4000</v>
      </c>
      <c r="J68" s="173" t="s">
        <v>39</v>
      </c>
    </row>
    <row r="69" spans="1:10" s="13" customFormat="1" ht="19.05" customHeight="1">
      <c r="A69" s="197"/>
      <c r="B69" s="202"/>
      <c r="C69" s="16" t="s">
        <v>63</v>
      </c>
      <c r="D69" s="177"/>
      <c r="E69" s="44" t="s">
        <v>13</v>
      </c>
      <c r="F69" s="73" t="s">
        <v>40</v>
      </c>
      <c r="G69" s="26">
        <v>40</v>
      </c>
      <c r="H69" s="21">
        <v>1000</v>
      </c>
      <c r="I69" s="21">
        <f t="shared" si="2"/>
        <v>40000</v>
      </c>
      <c r="J69" s="174"/>
    </row>
    <row r="70" spans="1:10" s="13" customFormat="1" ht="19.05" customHeight="1">
      <c r="A70" s="188"/>
      <c r="B70" s="190"/>
      <c r="C70" s="86" t="s">
        <v>105</v>
      </c>
      <c r="D70" s="178"/>
      <c r="E70" s="44" t="s">
        <v>13</v>
      </c>
      <c r="F70" s="44" t="s">
        <v>40</v>
      </c>
      <c r="G70" s="88">
        <v>2</v>
      </c>
      <c r="H70" s="70">
        <v>3299</v>
      </c>
      <c r="I70" s="70">
        <f t="shared" si="2"/>
        <v>6598</v>
      </c>
      <c r="J70" s="175"/>
    </row>
    <row r="71" spans="1:10" s="13" customFormat="1" ht="22.8">
      <c r="A71" s="45">
        <v>46003</v>
      </c>
      <c r="B71" s="44">
        <v>1152</v>
      </c>
      <c r="C71" s="16" t="s">
        <v>124</v>
      </c>
      <c r="D71" s="16" t="s">
        <v>102</v>
      </c>
      <c r="E71" s="44" t="s">
        <v>13</v>
      </c>
      <c r="F71" s="44" t="s">
        <v>40</v>
      </c>
      <c r="G71" s="26">
        <v>250</v>
      </c>
      <c r="H71" s="21">
        <v>60</v>
      </c>
      <c r="I71" s="21">
        <f t="shared" si="2"/>
        <v>15000</v>
      </c>
      <c r="J71" s="33" t="s">
        <v>39</v>
      </c>
    </row>
    <row r="72" spans="1:10" s="13" customFormat="1" ht="34.799999999999997" thickBot="1">
      <c r="A72" s="122">
        <v>46003</v>
      </c>
      <c r="B72" s="46">
        <v>1153</v>
      </c>
      <c r="C72" s="47" t="s">
        <v>142</v>
      </c>
      <c r="D72" s="104" t="s">
        <v>125</v>
      </c>
      <c r="E72" s="46" t="s">
        <v>13</v>
      </c>
      <c r="F72" s="46" t="s">
        <v>40</v>
      </c>
      <c r="G72" s="120">
        <v>380</v>
      </c>
      <c r="H72" s="118">
        <v>80</v>
      </c>
      <c r="I72" s="119">
        <f t="shared" ref="I72:I100" si="3">H72*G72</f>
        <v>30400</v>
      </c>
      <c r="J72" s="121" t="s">
        <v>39</v>
      </c>
    </row>
    <row r="73" spans="1:10" ht="30" customHeight="1">
      <c r="A73" s="62" t="s">
        <v>26</v>
      </c>
      <c r="B73" s="63"/>
      <c r="C73" s="63"/>
      <c r="D73" s="63"/>
      <c r="E73" s="63"/>
      <c r="F73" s="63"/>
      <c r="G73" s="63"/>
      <c r="H73" s="63"/>
      <c r="I73" s="63"/>
      <c r="J73" s="64"/>
    </row>
    <row r="74" spans="1:10" ht="30" customHeight="1">
      <c r="A74" s="179" t="s">
        <v>59</v>
      </c>
      <c r="B74" s="180"/>
      <c r="C74" s="180"/>
      <c r="D74" s="180"/>
      <c r="E74" s="180"/>
      <c r="F74" s="180"/>
      <c r="G74" s="180"/>
      <c r="H74" s="180"/>
      <c r="I74" s="180"/>
      <c r="J74" s="181"/>
    </row>
    <row r="75" spans="1:10" ht="30" customHeight="1" thickBot="1">
      <c r="A75" s="182" t="s">
        <v>0</v>
      </c>
      <c r="B75" s="183"/>
      <c r="C75" s="183"/>
      <c r="D75" s="183"/>
      <c r="E75" s="183"/>
      <c r="F75" s="183"/>
      <c r="G75" s="183"/>
      <c r="H75" s="183"/>
      <c r="I75" s="183"/>
      <c r="J75" s="184"/>
    </row>
    <row r="76" spans="1:10" ht="30" customHeight="1" thickBot="1">
      <c r="A76" s="1" t="s">
        <v>1</v>
      </c>
      <c r="B76" s="2" t="s">
        <v>2</v>
      </c>
      <c r="C76" s="35" t="s">
        <v>3</v>
      </c>
      <c r="D76" s="3" t="s">
        <v>4</v>
      </c>
      <c r="E76" s="2" t="s">
        <v>5</v>
      </c>
      <c r="F76" s="49" t="s">
        <v>27</v>
      </c>
      <c r="G76" s="12" t="s">
        <v>6</v>
      </c>
      <c r="H76" s="4" t="s">
        <v>7</v>
      </c>
      <c r="I76" s="4" t="s">
        <v>8</v>
      </c>
      <c r="J76" s="2" t="s">
        <v>9</v>
      </c>
    </row>
    <row r="77" spans="1:10" s="13" customFormat="1">
      <c r="A77" s="200">
        <v>46003</v>
      </c>
      <c r="B77" s="201">
        <v>1153</v>
      </c>
      <c r="C77" s="16" t="s">
        <v>143</v>
      </c>
      <c r="D77" s="198" t="s">
        <v>125</v>
      </c>
      <c r="E77" s="78" t="s">
        <v>13</v>
      </c>
      <c r="F77" s="78" t="s">
        <v>40</v>
      </c>
      <c r="G77" s="88">
        <v>350</v>
      </c>
      <c r="H77" s="107">
        <v>5</v>
      </c>
      <c r="I77" s="70">
        <f t="shared" si="3"/>
        <v>1750</v>
      </c>
      <c r="J77" s="199" t="s">
        <v>39</v>
      </c>
    </row>
    <row r="78" spans="1:10" s="13" customFormat="1" ht="42" customHeight="1">
      <c r="A78" s="197"/>
      <c r="B78" s="202"/>
      <c r="C78" s="16" t="s">
        <v>144</v>
      </c>
      <c r="D78" s="177"/>
      <c r="E78" s="78" t="s">
        <v>13</v>
      </c>
      <c r="F78" s="44" t="s">
        <v>40</v>
      </c>
      <c r="G78" s="106">
        <v>155</v>
      </c>
      <c r="H78" s="107">
        <v>85</v>
      </c>
      <c r="I78" s="70">
        <f t="shared" si="3"/>
        <v>13175</v>
      </c>
      <c r="J78" s="174"/>
    </row>
    <row r="79" spans="1:10" s="13" customFormat="1">
      <c r="A79" s="197"/>
      <c r="B79" s="202"/>
      <c r="C79" s="16" t="s">
        <v>95</v>
      </c>
      <c r="D79" s="177"/>
      <c r="E79" s="78" t="s">
        <v>13</v>
      </c>
      <c r="F79" s="44" t="s">
        <v>40</v>
      </c>
      <c r="G79" s="106">
        <v>2</v>
      </c>
      <c r="H79" s="107">
        <v>500</v>
      </c>
      <c r="I79" s="21">
        <f t="shared" si="3"/>
        <v>1000</v>
      </c>
      <c r="J79" s="174"/>
    </row>
    <row r="80" spans="1:10" s="13" customFormat="1">
      <c r="A80" s="197"/>
      <c r="B80" s="202"/>
      <c r="C80" s="16" t="s">
        <v>145</v>
      </c>
      <c r="D80" s="177"/>
      <c r="E80" s="78" t="s">
        <v>13</v>
      </c>
      <c r="F80" s="44" t="s">
        <v>40</v>
      </c>
      <c r="G80" s="106">
        <v>1</v>
      </c>
      <c r="H80" s="107">
        <v>8000</v>
      </c>
      <c r="I80" s="21">
        <f t="shared" si="3"/>
        <v>8000</v>
      </c>
      <c r="J80" s="174"/>
    </row>
    <row r="81" spans="1:10" s="13" customFormat="1">
      <c r="A81" s="197"/>
      <c r="B81" s="202"/>
      <c r="C81" s="16" t="s">
        <v>146</v>
      </c>
      <c r="D81" s="177"/>
      <c r="E81" s="78" t="s">
        <v>13</v>
      </c>
      <c r="F81" s="44" t="s">
        <v>40</v>
      </c>
      <c r="G81" s="106">
        <v>1</v>
      </c>
      <c r="H81" s="107">
        <v>6500</v>
      </c>
      <c r="I81" s="21">
        <f t="shared" si="3"/>
        <v>6500</v>
      </c>
      <c r="J81" s="174"/>
    </row>
    <row r="82" spans="1:10" s="13" customFormat="1" ht="34.200000000000003">
      <c r="A82" s="197"/>
      <c r="B82" s="202"/>
      <c r="C82" s="16" t="s">
        <v>149</v>
      </c>
      <c r="D82" s="177"/>
      <c r="E82" s="78" t="s">
        <v>13</v>
      </c>
      <c r="F82" s="44" t="s">
        <v>40</v>
      </c>
      <c r="G82" s="106">
        <v>160</v>
      </c>
      <c r="H82" s="107">
        <v>400</v>
      </c>
      <c r="I82" s="21">
        <f t="shared" si="3"/>
        <v>64000</v>
      </c>
      <c r="J82" s="174"/>
    </row>
    <row r="83" spans="1:10" s="13" customFormat="1">
      <c r="A83" s="197"/>
      <c r="B83" s="202"/>
      <c r="C83" s="16" t="s">
        <v>147</v>
      </c>
      <c r="D83" s="177"/>
      <c r="E83" s="78" t="s">
        <v>13</v>
      </c>
      <c r="F83" s="44" t="s">
        <v>40</v>
      </c>
      <c r="G83" s="106">
        <v>160</v>
      </c>
      <c r="H83" s="107">
        <v>250</v>
      </c>
      <c r="I83" s="21">
        <f t="shared" si="3"/>
        <v>40000</v>
      </c>
      <c r="J83" s="174"/>
    </row>
    <row r="84" spans="1:10" s="13" customFormat="1">
      <c r="A84" s="188"/>
      <c r="B84" s="190"/>
      <c r="C84" s="16" t="s">
        <v>148</v>
      </c>
      <c r="D84" s="178"/>
      <c r="E84" s="78" t="s">
        <v>13</v>
      </c>
      <c r="F84" s="44" t="s">
        <v>40</v>
      </c>
      <c r="G84" s="106">
        <v>160</v>
      </c>
      <c r="H84" s="107">
        <v>100</v>
      </c>
      <c r="I84" s="21">
        <f t="shared" si="3"/>
        <v>16000</v>
      </c>
      <c r="J84" s="175"/>
    </row>
    <row r="85" spans="1:10" s="13" customFormat="1">
      <c r="A85" s="187">
        <v>46006</v>
      </c>
      <c r="B85" s="189">
        <v>1154</v>
      </c>
      <c r="C85" s="16" t="s">
        <v>63</v>
      </c>
      <c r="D85" s="176" t="s">
        <v>127</v>
      </c>
      <c r="E85" s="78" t="s">
        <v>13</v>
      </c>
      <c r="F85" s="16" t="s">
        <v>40</v>
      </c>
      <c r="G85" s="26">
        <v>142</v>
      </c>
      <c r="H85" s="21">
        <v>1700</v>
      </c>
      <c r="I85" s="21">
        <f t="shared" si="3"/>
        <v>241400</v>
      </c>
      <c r="J85" s="173" t="s">
        <v>39</v>
      </c>
    </row>
    <row r="86" spans="1:10" s="13" customFormat="1" ht="22.8">
      <c r="A86" s="188"/>
      <c r="B86" s="190"/>
      <c r="C86" s="86" t="s">
        <v>126</v>
      </c>
      <c r="D86" s="178"/>
      <c r="E86" s="78" t="s">
        <v>13</v>
      </c>
      <c r="F86" s="86" t="s">
        <v>98</v>
      </c>
      <c r="G86" s="88">
        <v>1</v>
      </c>
      <c r="H86" s="70">
        <f>70*100</f>
        <v>7000</v>
      </c>
      <c r="I86" s="70">
        <f t="shared" si="3"/>
        <v>7000</v>
      </c>
      <c r="J86" s="175"/>
    </row>
    <row r="87" spans="1:10" s="13" customFormat="1">
      <c r="A87" s="82">
        <v>46007</v>
      </c>
      <c r="B87" s="81">
        <v>1155</v>
      </c>
      <c r="C87" s="16" t="s">
        <v>63</v>
      </c>
      <c r="D87" s="176" t="s">
        <v>128</v>
      </c>
      <c r="E87" s="78" t="s">
        <v>13</v>
      </c>
      <c r="F87" s="16" t="s">
        <v>40</v>
      </c>
      <c r="G87" s="26">
        <v>104</v>
      </c>
      <c r="H87" s="105">
        <v>1000</v>
      </c>
      <c r="I87" s="70">
        <f t="shared" si="3"/>
        <v>104000</v>
      </c>
      <c r="J87" s="173" t="s">
        <v>39</v>
      </c>
    </row>
    <row r="88" spans="1:10" s="13" customFormat="1">
      <c r="A88" s="77"/>
      <c r="B88" s="78"/>
      <c r="C88" s="86" t="s">
        <v>105</v>
      </c>
      <c r="D88" s="178"/>
      <c r="E88" s="78" t="s">
        <v>13</v>
      </c>
      <c r="F88" s="86" t="s">
        <v>40</v>
      </c>
      <c r="G88" s="88">
        <v>4</v>
      </c>
      <c r="H88" s="70">
        <v>3299</v>
      </c>
      <c r="I88" s="70">
        <f t="shared" si="3"/>
        <v>13196</v>
      </c>
      <c r="J88" s="175"/>
    </row>
    <row r="89" spans="1:10" s="13" customFormat="1" ht="22.8">
      <c r="A89" s="45">
        <v>46010</v>
      </c>
      <c r="B89" s="44">
        <v>1156</v>
      </c>
      <c r="C89" s="16" t="s">
        <v>129</v>
      </c>
      <c r="D89" s="16" t="s">
        <v>102</v>
      </c>
      <c r="E89" s="44" t="s">
        <v>13</v>
      </c>
      <c r="F89" s="16" t="s">
        <v>40</v>
      </c>
      <c r="G89" s="26">
        <v>250</v>
      </c>
      <c r="H89" s="21">
        <v>60</v>
      </c>
      <c r="I89" s="21">
        <f t="shared" si="3"/>
        <v>15000</v>
      </c>
      <c r="J89" s="33" t="s">
        <v>39</v>
      </c>
    </row>
    <row r="90" spans="1:10" s="13" customFormat="1">
      <c r="A90" s="187">
        <v>46009</v>
      </c>
      <c r="B90" s="189">
        <v>1157</v>
      </c>
      <c r="C90" s="16" t="s">
        <v>130</v>
      </c>
      <c r="D90" s="176" t="s">
        <v>132</v>
      </c>
      <c r="E90" s="44" t="s">
        <v>13</v>
      </c>
      <c r="F90" s="16" t="s">
        <v>40</v>
      </c>
      <c r="G90" s="26">
        <v>46</v>
      </c>
      <c r="H90" s="21">
        <v>30</v>
      </c>
      <c r="I90" s="21">
        <f t="shared" si="3"/>
        <v>1380</v>
      </c>
      <c r="J90" s="173" t="s">
        <v>39</v>
      </c>
    </row>
    <row r="91" spans="1:10" s="13" customFormat="1">
      <c r="A91" s="197"/>
      <c r="B91" s="202"/>
      <c r="C91" s="16" t="s">
        <v>131</v>
      </c>
      <c r="D91" s="177"/>
      <c r="E91" s="78" t="s">
        <v>13</v>
      </c>
      <c r="F91" s="16" t="s">
        <v>40</v>
      </c>
      <c r="G91" s="26">
        <v>46</v>
      </c>
      <c r="H91" s="21">
        <v>10</v>
      </c>
      <c r="I91" s="21">
        <f t="shared" si="3"/>
        <v>460</v>
      </c>
      <c r="J91" s="174"/>
    </row>
    <row r="92" spans="1:10" s="13" customFormat="1">
      <c r="A92" s="188"/>
      <c r="B92" s="190"/>
      <c r="C92" s="86" t="s">
        <v>133</v>
      </c>
      <c r="D92" s="178"/>
      <c r="E92" s="78" t="s">
        <v>13</v>
      </c>
      <c r="F92" s="86" t="s">
        <v>40</v>
      </c>
      <c r="G92" s="88">
        <v>80</v>
      </c>
      <c r="H92" s="70">
        <v>42</v>
      </c>
      <c r="I92" s="70">
        <f t="shared" si="3"/>
        <v>3360</v>
      </c>
      <c r="J92" s="175"/>
    </row>
    <row r="93" spans="1:10" s="13" customFormat="1" ht="22.8">
      <c r="A93" s="75">
        <v>46010</v>
      </c>
      <c r="B93" s="73">
        <v>1158</v>
      </c>
      <c r="C93" s="85" t="s">
        <v>140</v>
      </c>
      <c r="D93" s="85" t="s">
        <v>134</v>
      </c>
      <c r="E93" s="73" t="s">
        <v>13</v>
      </c>
      <c r="F93" s="85" t="s">
        <v>40</v>
      </c>
      <c r="G93" s="87">
        <v>6</v>
      </c>
      <c r="H93" s="123">
        <v>300</v>
      </c>
      <c r="I93" s="123">
        <f t="shared" si="3"/>
        <v>1800</v>
      </c>
      <c r="J93" s="83" t="s">
        <v>39</v>
      </c>
    </row>
    <row r="94" spans="1:10" s="13" customFormat="1" ht="46.2" thickBot="1">
      <c r="A94" s="122">
        <v>46015</v>
      </c>
      <c r="B94" s="46">
        <v>1159</v>
      </c>
      <c r="C94" s="47" t="s">
        <v>138</v>
      </c>
      <c r="D94" s="47" t="s">
        <v>135</v>
      </c>
      <c r="E94" s="46" t="s">
        <v>13</v>
      </c>
      <c r="F94" s="47" t="s">
        <v>98</v>
      </c>
      <c r="G94" s="120">
        <v>1</v>
      </c>
      <c r="H94" s="119">
        <f>125*150</f>
        <v>18750</v>
      </c>
      <c r="I94" s="119">
        <f>H94*G94</f>
        <v>18750</v>
      </c>
      <c r="J94" s="48" t="s">
        <v>39</v>
      </c>
    </row>
    <row r="95" spans="1:10" ht="30" customHeight="1">
      <c r="A95" s="62" t="s">
        <v>26</v>
      </c>
      <c r="B95" s="63"/>
      <c r="C95" s="63"/>
      <c r="D95" s="63"/>
      <c r="E95" s="63"/>
      <c r="F95" s="63"/>
      <c r="G95" s="63"/>
      <c r="H95" s="63"/>
      <c r="I95" s="63"/>
      <c r="J95" s="64"/>
    </row>
    <row r="96" spans="1:10" ht="30" customHeight="1">
      <c r="A96" s="179" t="s">
        <v>59</v>
      </c>
      <c r="B96" s="180"/>
      <c r="C96" s="180"/>
      <c r="D96" s="180"/>
      <c r="E96" s="180"/>
      <c r="F96" s="180"/>
      <c r="G96" s="180"/>
      <c r="H96" s="180"/>
      <c r="I96" s="180"/>
      <c r="J96" s="181"/>
    </row>
    <row r="97" spans="1:10" ht="30" customHeight="1" thickBot="1">
      <c r="A97" s="182" t="s">
        <v>0</v>
      </c>
      <c r="B97" s="183"/>
      <c r="C97" s="183"/>
      <c r="D97" s="183"/>
      <c r="E97" s="183"/>
      <c r="F97" s="183"/>
      <c r="G97" s="183"/>
      <c r="H97" s="183"/>
      <c r="I97" s="183"/>
      <c r="J97" s="184"/>
    </row>
    <row r="98" spans="1:10" ht="30" customHeight="1" thickBot="1">
      <c r="A98" s="1" t="s">
        <v>1</v>
      </c>
      <c r="B98" s="2" t="s">
        <v>2</v>
      </c>
      <c r="C98" s="35" t="s">
        <v>3</v>
      </c>
      <c r="D98" s="3" t="s">
        <v>4</v>
      </c>
      <c r="E98" s="2" t="s">
        <v>5</v>
      </c>
      <c r="F98" s="49" t="s">
        <v>27</v>
      </c>
      <c r="G98" s="12" t="s">
        <v>6</v>
      </c>
      <c r="H98" s="4" t="s">
        <v>7</v>
      </c>
      <c r="I98" s="4" t="s">
        <v>8</v>
      </c>
      <c r="J98" s="2" t="s">
        <v>9</v>
      </c>
    </row>
    <row r="99" spans="1:10" s="13" customFormat="1" ht="22.8">
      <c r="A99" s="58">
        <v>46017</v>
      </c>
      <c r="B99" s="50">
        <v>1160</v>
      </c>
      <c r="C99" s="124" t="s">
        <v>136</v>
      </c>
      <c r="D99" s="124" t="s">
        <v>102</v>
      </c>
      <c r="E99" s="50" t="s">
        <v>13</v>
      </c>
      <c r="F99" s="124" t="s">
        <v>40</v>
      </c>
      <c r="G99" s="51">
        <v>250</v>
      </c>
      <c r="H99" s="125">
        <v>60</v>
      </c>
      <c r="I99" s="125">
        <f t="shared" si="3"/>
        <v>15000</v>
      </c>
      <c r="J99" s="59" t="s">
        <v>39</v>
      </c>
    </row>
    <row r="100" spans="1:10" s="13" customFormat="1" ht="19.05" customHeight="1">
      <c r="A100" s="45">
        <v>46020</v>
      </c>
      <c r="B100" s="44">
        <v>1161</v>
      </c>
      <c r="C100" s="16" t="s">
        <v>137</v>
      </c>
      <c r="D100" s="16" t="s">
        <v>134</v>
      </c>
      <c r="E100" s="44" t="s">
        <v>13</v>
      </c>
      <c r="F100" s="16" t="s">
        <v>40</v>
      </c>
      <c r="G100" s="26">
        <v>86</v>
      </c>
      <c r="H100" s="21">
        <v>300</v>
      </c>
      <c r="I100" s="21">
        <f t="shared" si="3"/>
        <v>25800</v>
      </c>
      <c r="J100" s="33" t="s">
        <v>39</v>
      </c>
    </row>
    <row r="101" spans="1:10" s="13" customFormat="1" ht="22.8">
      <c r="A101" s="109">
        <v>44561</v>
      </c>
      <c r="B101" s="108">
        <v>1162</v>
      </c>
      <c r="C101" s="112" t="s">
        <v>139</v>
      </c>
      <c r="D101" s="112" t="s">
        <v>102</v>
      </c>
      <c r="E101" s="108" t="s">
        <v>13</v>
      </c>
      <c r="F101" s="112" t="s">
        <v>40</v>
      </c>
      <c r="G101" s="111">
        <v>150</v>
      </c>
      <c r="H101" s="123">
        <v>60</v>
      </c>
      <c r="I101" s="123">
        <f>H101*G101</f>
        <v>9000</v>
      </c>
      <c r="J101" s="110" t="s">
        <v>39</v>
      </c>
    </row>
    <row r="102" spans="1:10" s="13" customFormat="1" ht="23.4" thickBot="1">
      <c r="A102" s="122">
        <v>44561</v>
      </c>
      <c r="B102" s="46">
        <v>1163</v>
      </c>
      <c r="C102" s="47" t="s">
        <v>139</v>
      </c>
      <c r="D102" s="47" t="s">
        <v>102</v>
      </c>
      <c r="E102" s="46" t="s">
        <v>13</v>
      </c>
      <c r="F102" s="47" t="s">
        <v>40</v>
      </c>
      <c r="G102" s="120">
        <v>150</v>
      </c>
      <c r="H102" s="119">
        <v>60</v>
      </c>
      <c r="I102" s="119">
        <f>H102*G102</f>
        <v>9000</v>
      </c>
      <c r="J102" s="48" t="s">
        <v>39</v>
      </c>
    </row>
    <row r="103" spans="1:10">
      <c r="I103" s="57">
        <f>587247.4+298754+142183.64+556771+58800</f>
        <v>1643756.04</v>
      </c>
    </row>
    <row r="105" spans="1:10">
      <c r="A105" s="5"/>
      <c r="B105" s="5"/>
      <c r="C105" s="34"/>
      <c r="D105" s="170" t="s">
        <v>30</v>
      </c>
      <c r="E105" s="171"/>
      <c r="F105" s="171"/>
      <c r="G105" s="171"/>
      <c r="H105" s="172"/>
      <c r="I105" s="22">
        <f>I103</f>
        <v>1643756.04</v>
      </c>
      <c r="J105" s="6"/>
    </row>
    <row r="106" spans="1:10">
      <c r="A106" s="5"/>
      <c r="B106" s="5"/>
      <c r="C106" s="34"/>
      <c r="D106" s="170" t="s">
        <v>10</v>
      </c>
      <c r="E106" s="171"/>
      <c r="F106" s="171"/>
      <c r="G106" s="171"/>
      <c r="H106" s="172"/>
      <c r="I106" s="72">
        <f>VILLAS!I55</f>
        <v>230862</v>
      </c>
      <c r="J106" s="6"/>
    </row>
    <row r="107" spans="1:10">
      <c r="A107" s="5"/>
      <c r="B107" s="5"/>
      <c r="C107" s="34"/>
      <c r="D107" s="170" t="s">
        <v>11</v>
      </c>
      <c r="E107" s="171"/>
      <c r="F107" s="171"/>
      <c r="G107" s="171"/>
      <c r="H107" s="172"/>
      <c r="I107" s="22">
        <f>CADIPSIC!I48</f>
        <v>25858</v>
      </c>
      <c r="J107" s="6"/>
    </row>
    <row r="108" spans="1:10">
      <c r="A108" s="7"/>
      <c r="B108" s="7"/>
      <c r="H108" s="31" t="s">
        <v>25</v>
      </c>
      <c r="I108" s="22">
        <f>SUM(I105:I107)</f>
        <v>1900476.04</v>
      </c>
      <c r="J108" s="6"/>
    </row>
    <row r="109" spans="1:10">
      <c r="A109" s="7"/>
      <c r="B109" s="7"/>
      <c r="H109" s="31"/>
      <c r="I109" s="66"/>
      <c r="J109" s="6"/>
    </row>
    <row r="110" spans="1:10">
      <c r="A110" s="7"/>
      <c r="B110" s="7"/>
      <c r="H110" s="31"/>
      <c r="I110" s="66"/>
      <c r="J110" s="6"/>
    </row>
    <row r="111" spans="1:10">
      <c r="A111" s="7"/>
      <c r="B111" s="7"/>
      <c r="C111" s="28"/>
      <c r="D111" s="9" t="s">
        <v>32</v>
      </c>
      <c r="E111" s="30"/>
      <c r="F111" s="28"/>
      <c r="G111" s="10"/>
      <c r="I111" s="8"/>
      <c r="J111" s="6"/>
    </row>
    <row r="112" spans="1:10">
      <c r="C112" s="28"/>
      <c r="D112" s="11" t="s">
        <v>29</v>
      </c>
      <c r="E112" s="30"/>
      <c r="F112" s="28"/>
      <c r="G112" s="10"/>
      <c r="H112" s="32"/>
      <c r="I112" s="8"/>
      <c r="J112" s="6"/>
    </row>
    <row r="113" spans="3:8">
      <c r="C113" s="28"/>
      <c r="D113" s="11" t="s">
        <v>12</v>
      </c>
      <c r="E113" s="30"/>
      <c r="F113" s="28"/>
      <c r="G113" s="10"/>
      <c r="H113" s="32"/>
    </row>
    <row r="114" spans="3:8">
      <c r="C114" s="28"/>
      <c r="D114" s="11" t="s">
        <v>45</v>
      </c>
      <c r="E114" s="30"/>
      <c r="F114" s="28"/>
      <c r="G114" s="10"/>
      <c r="H114" s="32"/>
    </row>
  </sheetData>
  <mergeCells count="82">
    <mergeCell ref="A96:J96"/>
    <mergeCell ref="A97:J97"/>
    <mergeCell ref="D87:D88"/>
    <mergeCell ref="J87:J88"/>
    <mergeCell ref="A90:A92"/>
    <mergeCell ref="B90:B92"/>
    <mergeCell ref="D90:D92"/>
    <mergeCell ref="J90:J92"/>
    <mergeCell ref="A85:A86"/>
    <mergeCell ref="B85:B86"/>
    <mergeCell ref="D85:D86"/>
    <mergeCell ref="J77:J84"/>
    <mergeCell ref="J85:J86"/>
    <mergeCell ref="A74:J74"/>
    <mergeCell ref="A75:J75"/>
    <mergeCell ref="D77:D84"/>
    <mergeCell ref="A77:A84"/>
    <mergeCell ref="B77:B84"/>
    <mergeCell ref="D68:D70"/>
    <mergeCell ref="A68:A70"/>
    <mergeCell ref="B68:B70"/>
    <mergeCell ref="J68:J70"/>
    <mergeCell ref="B57:B58"/>
    <mergeCell ref="A57:A58"/>
    <mergeCell ref="D57:D58"/>
    <mergeCell ref="J57:J58"/>
    <mergeCell ref="B63:B67"/>
    <mergeCell ref="A63:A67"/>
    <mergeCell ref="D63:D67"/>
    <mergeCell ref="A59:A62"/>
    <mergeCell ref="B59:B62"/>
    <mergeCell ref="A52:J52"/>
    <mergeCell ref="A53:J53"/>
    <mergeCell ref="A55:A56"/>
    <mergeCell ref="B55:B56"/>
    <mergeCell ref="D55:D56"/>
    <mergeCell ref="J55:J56"/>
    <mergeCell ref="A38:A42"/>
    <mergeCell ref="J38:J42"/>
    <mergeCell ref="D46:D50"/>
    <mergeCell ref="B46:B50"/>
    <mergeCell ref="A46:A50"/>
    <mergeCell ref="J46:J50"/>
    <mergeCell ref="J7:J8"/>
    <mergeCell ref="G11:G12"/>
    <mergeCell ref="D7:D8"/>
    <mergeCell ref="B7:B8"/>
    <mergeCell ref="A7:A8"/>
    <mergeCell ref="H11:H12"/>
    <mergeCell ref="D11:D12"/>
    <mergeCell ref="A11:A12"/>
    <mergeCell ref="B11:B12"/>
    <mergeCell ref="C11:C12"/>
    <mergeCell ref="J11:J12"/>
    <mergeCell ref="F11:F12"/>
    <mergeCell ref="A2:J2"/>
    <mergeCell ref="A3:J3"/>
    <mergeCell ref="G5:G6"/>
    <mergeCell ref="H5:H6"/>
    <mergeCell ref="I5:I6"/>
    <mergeCell ref="J5:J6"/>
    <mergeCell ref="A5:A6"/>
    <mergeCell ref="B5:B6"/>
    <mergeCell ref="C5:C6"/>
    <mergeCell ref="D5:D6"/>
    <mergeCell ref="F5:F6"/>
    <mergeCell ref="I11:I12"/>
    <mergeCell ref="D105:H105"/>
    <mergeCell ref="D106:H106"/>
    <mergeCell ref="D107:H107"/>
    <mergeCell ref="J59:J62"/>
    <mergeCell ref="D59:D62"/>
    <mergeCell ref="J14:J26"/>
    <mergeCell ref="A28:J28"/>
    <mergeCell ref="A29:J29"/>
    <mergeCell ref="D14:D26"/>
    <mergeCell ref="D31:D36"/>
    <mergeCell ref="J31:J36"/>
    <mergeCell ref="A31:A36"/>
    <mergeCell ref="B31:B36"/>
    <mergeCell ref="D38:D42"/>
    <mergeCell ref="B38:B42"/>
  </mergeCells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5"/>
  <sheetViews>
    <sheetView zoomScale="71" zoomScaleNormal="71" workbookViewId="0">
      <selection sqref="A1:J1"/>
    </sheetView>
  </sheetViews>
  <sheetFormatPr baseColWidth="10" defaultColWidth="11.33203125" defaultRowHeight="15"/>
  <cols>
    <col min="1" max="1" width="19.33203125" style="17" customWidth="1"/>
    <col min="2" max="2" width="11.109375" style="17" customWidth="1"/>
    <col min="3" max="3" width="48.77734375" style="18" customWidth="1"/>
    <col min="4" max="4" width="26.6640625" style="149" customWidth="1"/>
    <col min="5" max="5" width="21.21875" style="17" customWidth="1"/>
    <col min="6" max="6" width="12.109375" style="17" customWidth="1"/>
    <col min="7" max="7" width="17.33203125" style="17" customWidth="1"/>
    <col min="8" max="8" width="15.109375" style="17" bestFit="1" customWidth="1"/>
    <col min="9" max="9" width="15.33203125" style="19" customWidth="1"/>
    <col min="10" max="10" width="32.88671875" style="17" customWidth="1"/>
    <col min="11" max="16384" width="11.33203125" style="17"/>
  </cols>
  <sheetData>
    <row r="1" spans="1:10" s="36" customFormat="1" ht="30" customHeight="1">
      <c r="A1" s="211" t="s">
        <v>14</v>
      </c>
      <c r="B1" s="212"/>
      <c r="C1" s="212"/>
      <c r="D1" s="212"/>
      <c r="E1" s="212"/>
      <c r="F1" s="212"/>
      <c r="G1" s="212"/>
      <c r="H1" s="212"/>
      <c r="I1" s="212"/>
      <c r="J1" s="213"/>
    </row>
    <row r="2" spans="1:10" s="36" customFormat="1" ht="30" customHeight="1">
      <c r="A2" s="214" t="s">
        <v>60</v>
      </c>
      <c r="B2" s="215"/>
      <c r="C2" s="215"/>
      <c r="D2" s="215"/>
      <c r="E2" s="215"/>
      <c r="F2" s="215"/>
      <c r="G2" s="215"/>
      <c r="H2" s="215"/>
      <c r="I2" s="215"/>
      <c r="J2" s="216"/>
    </row>
    <row r="3" spans="1:10" s="36" customFormat="1" ht="30" customHeight="1" thickBot="1">
      <c r="A3" s="217" t="s">
        <v>44</v>
      </c>
      <c r="B3" s="218"/>
      <c r="C3" s="218"/>
      <c r="D3" s="218"/>
      <c r="E3" s="218"/>
      <c r="F3" s="218"/>
      <c r="G3" s="218"/>
      <c r="H3" s="218"/>
      <c r="I3" s="218"/>
      <c r="J3" s="219"/>
    </row>
    <row r="4" spans="1:10" s="36" customFormat="1" ht="54.6" thickBot="1">
      <c r="A4" s="37" t="s">
        <v>16</v>
      </c>
      <c r="B4" s="38" t="s">
        <v>17</v>
      </c>
      <c r="C4" s="38" t="s">
        <v>18</v>
      </c>
      <c r="D4" s="38" t="s">
        <v>19</v>
      </c>
      <c r="E4" s="38" t="s">
        <v>20</v>
      </c>
      <c r="F4" s="38" t="s">
        <v>21</v>
      </c>
      <c r="G4" s="40" t="s">
        <v>28</v>
      </c>
      <c r="H4" s="41" t="s">
        <v>22</v>
      </c>
      <c r="I4" s="42" t="s">
        <v>23</v>
      </c>
      <c r="J4" s="38" t="s">
        <v>24</v>
      </c>
    </row>
    <row r="5" spans="1:10" s="65" customFormat="1" ht="30" customHeight="1">
      <c r="A5" s="220">
        <v>45992</v>
      </c>
      <c r="B5" s="221">
        <v>492</v>
      </c>
      <c r="C5" s="94" t="s">
        <v>150</v>
      </c>
      <c r="D5" s="222" t="s">
        <v>151</v>
      </c>
      <c r="E5" s="94" t="s">
        <v>13</v>
      </c>
      <c r="F5" s="94" t="s">
        <v>152</v>
      </c>
      <c r="G5" s="126">
        <v>1</v>
      </c>
      <c r="H5" s="127">
        <v>225</v>
      </c>
      <c r="I5" s="128">
        <f t="shared" ref="I5:I54" si="0">H5*G5</f>
        <v>225</v>
      </c>
      <c r="J5" s="151" t="s">
        <v>153</v>
      </c>
    </row>
    <row r="6" spans="1:10" s="65" customFormat="1" ht="30" customHeight="1">
      <c r="A6" s="206"/>
      <c r="B6" s="208"/>
      <c r="C6" s="93" t="s">
        <v>154</v>
      </c>
      <c r="D6" s="223"/>
      <c r="E6" s="129" t="s">
        <v>13</v>
      </c>
      <c r="F6" s="129" t="s">
        <v>155</v>
      </c>
      <c r="G6" s="129">
        <v>2</v>
      </c>
      <c r="H6" s="130">
        <v>115</v>
      </c>
      <c r="I6" s="131">
        <f t="shared" si="0"/>
        <v>230</v>
      </c>
      <c r="J6" s="134" t="s">
        <v>153</v>
      </c>
    </row>
    <row r="7" spans="1:10" s="65" customFormat="1" ht="30" customHeight="1">
      <c r="A7" s="206"/>
      <c r="B7" s="208"/>
      <c r="C7" s="93" t="s">
        <v>156</v>
      </c>
      <c r="D7" s="223"/>
      <c r="E7" s="129" t="s">
        <v>13</v>
      </c>
      <c r="F7" s="129" t="s">
        <v>152</v>
      </c>
      <c r="G7" s="129">
        <v>3</v>
      </c>
      <c r="H7" s="130">
        <v>285</v>
      </c>
      <c r="I7" s="131">
        <f t="shared" si="0"/>
        <v>855</v>
      </c>
      <c r="J7" s="134" t="s">
        <v>153</v>
      </c>
    </row>
    <row r="8" spans="1:10" s="65" customFormat="1" ht="30" customHeight="1">
      <c r="A8" s="206"/>
      <c r="B8" s="208"/>
      <c r="C8" s="93" t="s">
        <v>157</v>
      </c>
      <c r="D8" s="223"/>
      <c r="E8" s="129" t="s">
        <v>13</v>
      </c>
      <c r="F8" s="129" t="s">
        <v>152</v>
      </c>
      <c r="G8" s="129">
        <v>5</v>
      </c>
      <c r="H8" s="130">
        <v>480</v>
      </c>
      <c r="I8" s="131">
        <f t="shared" si="0"/>
        <v>2400</v>
      </c>
      <c r="J8" s="134" t="s">
        <v>153</v>
      </c>
    </row>
    <row r="9" spans="1:10" s="65" customFormat="1" ht="30" customHeight="1">
      <c r="A9" s="206"/>
      <c r="B9" s="208"/>
      <c r="C9" s="93" t="s">
        <v>158</v>
      </c>
      <c r="D9" s="223"/>
      <c r="E9" s="129" t="s">
        <v>13</v>
      </c>
      <c r="F9" s="129" t="s">
        <v>152</v>
      </c>
      <c r="G9" s="129">
        <v>1</v>
      </c>
      <c r="H9" s="130">
        <v>420</v>
      </c>
      <c r="I9" s="131">
        <f t="shared" si="0"/>
        <v>420</v>
      </c>
      <c r="J9" s="134" t="s">
        <v>153</v>
      </c>
    </row>
    <row r="10" spans="1:10" s="65" customFormat="1" ht="30" customHeight="1">
      <c r="A10" s="152">
        <v>45994</v>
      </c>
      <c r="B10" s="129">
        <v>493</v>
      </c>
      <c r="C10" s="93" t="s">
        <v>159</v>
      </c>
      <c r="D10" s="146" t="s">
        <v>160</v>
      </c>
      <c r="E10" s="129" t="s">
        <v>13</v>
      </c>
      <c r="F10" s="129" t="s">
        <v>152</v>
      </c>
      <c r="G10" s="129">
        <v>1</v>
      </c>
      <c r="H10" s="130">
        <v>800</v>
      </c>
      <c r="I10" s="131">
        <f t="shared" si="0"/>
        <v>800</v>
      </c>
      <c r="J10" s="134" t="s">
        <v>153</v>
      </c>
    </row>
    <row r="11" spans="1:10" s="65" customFormat="1" ht="30" customHeight="1">
      <c r="A11" s="205">
        <v>45996</v>
      </c>
      <c r="B11" s="207">
        <v>494</v>
      </c>
      <c r="C11" s="93" t="s">
        <v>161</v>
      </c>
      <c r="D11" s="209" t="s">
        <v>162</v>
      </c>
      <c r="E11" s="93" t="s">
        <v>13</v>
      </c>
      <c r="F11" s="129" t="s">
        <v>152</v>
      </c>
      <c r="G11" s="93">
        <v>12</v>
      </c>
      <c r="H11" s="130">
        <v>390</v>
      </c>
      <c r="I11" s="131">
        <f t="shared" si="0"/>
        <v>4680</v>
      </c>
      <c r="J11" s="134" t="s">
        <v>153</v>
      </c>
    </row>
    <row r="12" spans="1:10" s="65" customFormat="1" ht="30" customHeight="1">
      <c r="A12" s="206"/>
      <c r="B12" s="208"/>
      <c r="C12" s="93" t="s">
        <v>163</v>
      </c>
      <c r="D12" s="210"/>
      <c r="E12" s="93" t="s">
        <v>13</v>
      </c>
      <c r="F12" s="129" t="s">
        <v>152</v>
      </c>
      <c r="G12" s="93">
        <v>12</v>
      </c>
      <c r="H12" s="130">
        <v>100</v>
      </c>
      <c r="I12" s="131">
        <f t="shared" si="0"/>
        <v>1200</v>
      </c>
      <c r="J12" s="134" t="s">
        <v>153</v>
      </c>
    </row>
    <row r="13" spans="1:10" s="65" customFormat="1" ht="30" customHeight="1">
      <c r="A13" s="205">
        <v>45997</v>
      </c>
      <c r="B13" s="207">
        <v>495</v>
      </c>
      <c r="C13" s="129" t="s">
        <v>164</v>
      </c>
      <c r="D13" s="209" t="s">
        <v>165</v>
      </c>
      <c r="E13" s="93" t="s">
        <v>13</v>
      </c>
      <c r="F13" s="129" t="s">
        <v>152</v>
      </c>
      <c r="G13" s="93">
        <v>60</v>
      </c>
      <c r="H13" s="130">
        <v>100</v>
      </c>
      <c r="I13" s="131">
        <f t="shared" si="0"/>
        <v>6000</v>
      </c>
      <c r="J13" s="134" t="s">
        <v>153</v>
      </c>
    </row>
    <row r="14" spans="1:10" s="65" customFormat="1" ht="30" customHeight="1">
      <c r="A14" s="206"/>
      <c r="B14" s="208"/>
      <c r="C14" s="93" t="s">
        <v>163</v>
      </c>
      <c r="D14" s="210"/>
      <c r="E14" s="93" t="s">
        <v>13</v>
      </c>
      <c r="F14" s="129" t="s">
        <v>152</v>
      </c>
      <c r="G14" s="93">
        <v>60</v>
      </c>
      <c r="H14" s="130">
        <v>200</v>
      </c>
      <c r="I14" s="131">
        <f t="shared" si="0"/>
        <v>12000</v>
      </c>
      <c r="J14" s="134" t="s">
        <v>153</v>
      </c>
    </row>
    <row r="15" spans="1:10" s="65" customFormat="1" ht="30" customHeight="1">
      <c r="A15" s="205">
        <v>45998</v>
      </c>
      <c r="B15" s="207">
        <v>496</v>
      </c>
      <c r="C15" s="129" t="s">
        <v>164</v>
      </c>
      <c r="D15" s="209" t="s">
        <v>166</v>
      </c>
      <c r="E15" s="93" t="s">
        <v>13</v>
      </c>
      <c r="F15" s="129" t="s">
        <v>152</v>
      </c>
      <c r="G15" s="93">
        <v>88</v>
      </c>
      <c r="H15" s="130">
        <v>100</v>
      </c>
      <c r="I15" s="131">
        <f t="shared" si="0"/>
        <v>8800</v>
      </c>
      <c r="J15" s="134" t="s">
        <v>153</v>
      </c>
    </row>
    <row r="16" spans="1:10" s="65" customFormat="1" ht="30" customHeight="1">
      <c r="A16" s="205"/>
      <c r="B16" s="207"/>
      <c r="C16" s="93" t="s">
        <v>167</v>
      </c>
      <c r="D16" s="209"/>
      <c r="E16" s="93" t="s">
        <v>13</v>
      </c>
      <c r="F16" s="129" t="s">
        <v>152</v>
      </c>
      <c r="G16" s="93">
        <v>8</v>
      </c>
      <c r="H16" s="130">
        <v>1500</v>
      </c>
      <c r="I16" s="131">
        <f t="shared" si="0"/>
        <v>12000</v>
      </c>
      <c r="J16" s="134" t="s">
        <v>153</v>
      </c>
    </row>
    <row r="17" spans="1:10" s="65" customFormat="1" ht="30" customHeight="1">
      <c r="A17" s="205"/>
      <c r="B17" s="207"/>
      <c r="C17" s="93" t="s">
        <v>163</v>
      </c>
      <c r="D17" s="209"/>
      <c r="E17" s="93" t="s">
        <v>13</v>
      </c>
      <c r="F17" s="129" t="s">
        <v>152</v>
      </c>
      <c r="G17" s="93">
        <v>70</v>
      </c>
      <c r="H17" s="130">
        <v>150</v>
      </c>
      <c r="I17" s="131">
        <f t="shared" si="0"/>
        <v>10500</v>
      </c>
      <c r="J17" s="134" t="s">
        <v>153</v>
      </c>
    </row>
    <row r="18" spans="1:10" s="65" customFormat="1" ht="30" customHeight="1">
      <c r="A18" s="206"/>
      <c r="B18" s="208"/>
      <c r="C18" s="93" t="s">
        <v>168</v>
      </c>
      <c r="D18" s="210"/>
      <c r="E18" s="93" t="s">
        <v>13</v>
      </c>
      <c r="F18" s="129" t="s">
        <v>152</v>
      </c>
      <c r="G18" s="93">
        <v>11</v>
      </c>
      <c r="H18" s="130">
        <v>300</v>
      </c>
      <c r="I18" s="131">
        <f t="shared" si="0"/>
        <v>3300</v>
      </c>
      <c r="J18" s="134" t="s">
        <v>153</v>
      </c>
    </row>
    <row r="19" spans="1:10" s="65" customFormat="1" ht="30" customHeight="1">
      <c r="A19" s="205">
        <v>45999</v>
      </c>
      <c r="B19" s="207">
        <v>497</v>
      </c>
      <c r="C19" s="93" t="s">
        <v>169</v>
      </c>
      <c r="D19" s="224" t="s">
        <v>151</v>
      </c>
      <c r="E19" s="93" t="s">
        <v>13</v>
      </c>
      <c r="F19" s="129" t="s">
        <v>152</v>
      </c>
      <c r="G19" s="93">
        <v>1</v>
      </c>
      <c r="H19" s="130">
        <v>225</v>
      </c>
      <c r="I19" s="131">
        <f t="shared" si="0"/>
        <v>225</v>
      </c>
      <c r="J19" s="134" t="s">
        <v>153</v>
      </c>
    </row>
    <row r="20" spans="1:10" s="65" customFormat="1" ht="30" customHeight="1">
      <c r="A20" s="206"/>
      <c r="B20" s="208"/>
      <c r="C20" s="93" t="s">
        <v>170</v>
      </c>
      <c r="D20" s="223"/>
      <c r="E20" s="93" t="s">
        <v>13</v>
      </c>
      <c r="F20" s="129" t="s">
        <v>152</v>
      </c>
      <c r="G20" s="129">
        <v>8</v>
      </c>
      <c r="H20" s="130">
        <v>425</v>
      </c>
      <c r="I20" s="131">
        <f t="shared" si="0"/>
        <v>3400</v>
      </c>
      <c r="J20" s="134" t="s">
        <v>153</v>
      </c>
    </row>
    <row r="21" spans="1:10" s="65" customFormat="1" ht="30" customHeight="1">
      <c r="A21" s="206"/>
      <c r="B21" s="208"/>
      <c r="C21" s="93" t="s">
        <v>171</v>
      </c>
      <c r="D21" s="223"/>
      <c r="E21" s="129" t="s">
        <v>13</v>
      </c>
      <c r="F21" s="129" t="s">
        <v>152</v>
      </c>
      <c r="G21" s="129">
        <v>1</v>
      </c>
      <c r="H21" s="130">
        <v>485</v>
      </c>
      <c r="I21" s="131">
        <f t="shared" si="0"/>
        <v>485</v>
      </c>
      <c r="J21" s="134" t="s">
        <v>153</v>
      </c>
    </row>
    <row r="22" spans="1:10" s="65" customFormat="1" ht="30" customHeight="1">
      <c r="A22" s="206"/>
      <c r="B22" s="208"/>
      <c r="C22" s="93" t="s">
        <v>172</v>
      </c>
      <c r="D22" s="223"/>
      <c r="E22" s="129" t="s">
        <v>13</v>
      </c>
      <c r="F22" s="129" t="s">
        <v>152</v>
      </c>
      <c r="G22" s="129">
        <v>1</v>
      </c>
      <c r="H22" s="130">
        <v>385</v>
      </c>
      <c r="I22" s="131">
        <f t="shared" si="0"/>
        <v>385</v>
      </c>
      <c r="J22" s="134" t="s">
        <v>153</v>
      </c>
    </row>
    <row r="23" spans="1:10" s="65" customFormat="1" ht="30" customHeight="1">
      <c r="A23" s="152">
        <v>46002</v>
      </c>
      <c r="B23" s="129">
        <v>498</v>
      </c>
      <c r="C23" s="93" t="s">
        <v>173</v>
      </c>
      <c r="D23" s="71" t="s">
        <v>174</v>
      </c>
      <c r="E23" s="129" t="s">
        <v>13</v>
      </c>
      <c r="F23" s="129" t="s">
        <v>152</v>
      </c>
      <c r="G23" s="129">
        <v>500</v>
      </c>
      <c r="H23" s="130">
        <v>25</v>
      </c>
      <c r="I23" s="131">
        <f t="shared" si="0"/>
        <v>12500</v>
      </c>
      <c r="J23" s="134" t="s">
        <v>153</v>
      </c>
    </row>
    <row r="24" spans="1:10" s="65" customFormat="1" ht="30" customHeight="1">
      <c r="A24" s="152">
        <v>46003</v>
      </c>
      <c r="B24" s="129">
        <v>499</v>
      </c>
      <c r="C24" s="93" t="s">
        <v>159</v>
      </c>
      <c r="D24" s="146" t="s">
        <v>175</v>
      </c>
      <c r="E24" s="129" t="s">
        <v>13</v>
      </c>
      <c r="F24" s="129" t="s">
        <v>152</v>
      </c>
      <c r="G24" s="129">
        <v>1</v>
      </c>
      <c r="H24" s="130">
        <v>1200</v>
      </c>
      <c r="I24" s="131">
        <f t="shared" si="0"/>
        <v>1200</v>
      </c>
      <c r="J24" s="134" t="s">
        <v>153</v>
      </c>
    </row>
    <row r="25" spans="1:10" s="65" customFormat="1" ht="30" customHeight="1">
      <c r="A25" s="205">
        <v>46003</v>
      </c>
      <c r="B25" s="207">
        <v>500</v>
      </c>
      <c r="C25" s="93" t="s">
        <v>176</v>
      </c>
      <c r="D25" s="209" t="s">
        <v>177</v>
      </c>
      <c r="E25" s="129" t="s">
        <v>13</v>
      </c>
      <c r="F25" s="129" t="s">
        <v>152</v>
      </c>
      <c r="G25" s="129">
        <v>100</v>
      </c>
      <c r="H25" s="130">
        <v>100</v>
      </c>
      <c r="I25" s="131">
        <f t="shared" si="0"/>
        <v>10000</v>
      </c>
      <c r="J25" s="134" t="s">
        <v>153</v>
      </c>
    </row>
    <row r="26" spans="1:10" s="65" customFormat="1" ht="30" customHeight="1">
      <c r="A26" s="206"/>
      <c r="B26" s="208"/>
      <c r="C26" s="93" t="s">
        <v>178</v>
      </c>
      <c r="D26" s="223"/>
      <c r="E26" s="129" t="s">
        <v>13</v>
      </c>
      <c r="F26" s="129" t="s">
        <v>152</v>
      </c>
      <c r="G26" s="129">
        <v>19</v>
      </c>
      <c r="H26" s="130">
        <v>70</v>
      </c>
      <c r="I26" s="131">
        <f t="shared" si="0"/>
        <v>1330</v>
      </c>
      <c r="J26" s="134" t="s">
        <v>153</v>
      </c>
    </row>
    <row r="27" spans="1:10" s="65" customFormat="1" ht="30" customHeight="1">
      <c r="A27" s="206"/>
      <c r="B27" s="208"/>
      <c r="C27" s="93" t="s">
        <v>179</v>
      </c>
      <c r="D27" s="223"/>
      <c r="E27" s="129" t="s">
        <v>13</v>
      </c>
      <c r="F27" s="129" t="s">
        <v>152</v>
      </c>
      <c r="G27" s="129">
        <v>150</v>
      </c>
      <c r="H27" s="130">
        <v>100</v>
      </c>
      <c r="I27" s="131">
        <f t="shared" si="0"/>
        <v>15000</v>
      </c>
      <c r="J27" s="134" t="s">
        <v>153</v>
      </c>
    </row>
    <row r="28" spans="1:10" s="65" customFormat="1" ht="30" customHeight="1">
      <c r="A28" s="205">
        <v>46004</v>
      </c>
      <c r="B28" s="207">
        <v>501</v>
      </c>
      <c r="C28" s="129" t="s">
        <v>164</v>
      </c>
      <c r="D28" s="209" t="s">
        <v>180</v>
      </c>
      <c r="E28" s="129" t="s">
        <v>13</v>
      </c>
      <c r="F28" s="129" t="s">
        <v>152</v>
      </c>
      <c r="G28" s="129">
        <v>90</v>
      </c>
      <c r="H28" s="130">
        <v>150</v>
      </c>
      <c r="I28" s="131">
        <f>H28*G28</f>
        <v>13500</v>
      </c>
      <c r="J28" s="134" t="s">
        <v>153</v>
      </c>
    </row>
    <row r="29" spans="1:10" s="65" customFormat="1" ht="30" customHeight="1" thickBot="1">
      <c r="A29" s="225"/>
      <c r="B29" s="226"/>
      <c r="C29" s="135" t="s">
        <v>163</v>
      </c>
      <c r="D29" s="227"/>
      <c r="E29" s="133" t="s">
        <v>13</v>
      </c>
      <c r="F29" s="133" t="s">
        <v>152</v>
      </c>
      <c r="G29" s="133">
        <v>90</v>
      </c>
      <c r="H29" s="136">
        <v>500</v>
      </c>
      <c r="I29" s="153">
        <f>H29*G29</f>
        <v>45000</v>
      </c>
      <c r="J29" s="137" t="s">
        <v>153</v>
      </c>
    </row>
    <row r="30" spans="1:10" s="36" customFormat="1" ht="30" customHeight="1">
      <c r="A30" s="211" t="s">
        <v>14</v>
      </c>
      <c r="B30" s="212"/>
      <c r="C30" s="212"/>
      <c r="D30" s="212"/>
      <c r="E30" s="212"/>
      <c r="F30" s="212"/>
      <c r="G30" s="212"/>
      <c r="H30" s="212"/>
      <c r="I30" s="212"/>
      <c r="J30" s="213"/>
    </row>
    <row r="31" spans="1:10" s="36" customFormat="1" ht="30" customHeight="1">
      <c r="A31" s="214" t="s">
        <v>60</v>
      </c>
      <c r="B31" s="215"/>
      <c r="C31" s="215"/>
      <c r="D31" s="215"/>
      <c r="E31" s="215"/>
      <c r="F31" s="215"/>
      <c r="G31" s="215"/>
      <c r="H31" s="215"/>
      <c r="I31" s="215"/>
      <c r="J31" s="216"/>
    </row>
    <row r="32" spans="1:10" s="36" customFormat="1" ht="30" customHeight="1" thickBot="1">
      <c r="A32" s="217" t="s">
        <v>44</v>
      </c>
      <c r="B32" s="218"/>
      <c r="C32" s="218"/>
      <c r="D32" s="218"/>
      <c r="E32" s="218"/>
      <c r="F32" s="218"/>
      <c r="G32" s="218"/>
      <c r="H32" s="218"/>
      <c r="I32" s="218"/>
      <c r="J32" s="219"/>
    </row>
    <row r="33" spans="1:10" s="36" customFormat="1" ht="54">
      <c r="A33" s="37" t="s">
        <v>16</v>
      </c>
      <c r="B33" s="38" t="s">
        <v>17</v>
      </c>
      <c r="C33" s="38" t="s">
        <v>18</v>
      </c>
      <c r="D33" s="38" t="s">
        <v>19</v>
      </c>
      <c r="E33" s="38" t="s">
        <v>20</v>
      </c>
      <c r="F33" s="38" t="s">
        <v>21</v>
      </c>
      <c r="G33" s="40" t="s">
        <v>28</v>
      </c>
      <c r="H33" s="41" t="s">
        <v>22</v>
      </c>
      <c r="I33" s="42" t="s">
        <v>23</v>
      </c>
      <c r="J33" s="38" t="s">
        <v>24</v>
      </c>
    </row>
    <row r="34" spans="1:10" s="65" customFormat="1" ht="30" customHeight="1">
      <c r="A34" s="140">
        <v>46005</v>
      </c>
      <c r="B34" s="129">
        <v>502</v>
      </c>
      <c r="C34" s="93" t="s">
        <v>181</v>
      </c>
      <c r="D34" s="146" t="s">
        <v>182</v>
      </c>
      <c r="E34" s="129" t="s">
        <v>13</v>
      </c>
      <c r="F34" s="129" t="s">
        <v>152</v>
      </c>
      <c r="G34" s="129">
        <v>50</v>
      </c>
      <c r="H34" s="130">
        <v>120</v>
      </c>
      <c r="I34" s="131">
        <f t="shared" si="0"/>
        <v>6000</v>
      </c>
      <c r="J34" s="132" t="s">
        <v>153</v>
      </c>
    </row>
    <row r="35" spans="1:10" s="65" customFormat="1" ht="30" customHeight="1">
      <c r="A35" s="228">
        <v>46006</v>
      </c>
      <c r="B35" s="207">
        <v>503</v>
      </c>
      <c r="C35" s="93" t="s">
        <v>183</v>
      </c>
      <c r="D35" s="224" t="s">
        <v>184</v>
      </c>
      <c r="E35" s="129" t="s">
        <v>13</v>
      </c>
      <c r="F35" s="129" t="s">
        <v>152</v>
      </c>
      <c r="G35" s="129">
        <v>4</v>
      </c>
      <c r="H35" s="130">
        <v>185</v>
      </c>
      <c r="I35" s="131">
        <f t="shared" si="0"/>
        <v>740</v>
      </c>
      <c r="J35" s="132" t="s">
        <v>153</v>
      </c>
    </row>
    <row r="36" spans="1:10" s="65" customFormat="1" ht="30" customHeight="1">
      <c r="A36" s="229"/>
      <c r="B36" s="208"/>
      <c r="C36" s="93" t="s">
        <v>185</v>
      </c>
      <c r="D36" s="223"/>
      <c r="E36" s="129" t="s">
        <v>13</v>
      </c>
      <c r="F36" s="129" t="s">
        <v>152</v>
      </c>
      <c r="G36" s="129">
        <v>1</v>
      </c>
      <c r="H36" s="130">
        <v>225</v>
      </c>
      <c r="I36" s="131">
        <f t="shared" si="0"/>
        <v>225</v>
      </c>
      <c r="J36" s="132" t="s">
        <v>153</v>
      </c>
    </row>
    <row r="37" spans="1:10" s="65" customFormat="1" ht="30" customHeight="1">
      <c r="A37" s="229"/>
      <c r="B37" s="208"/>
      <c r="C37" s="93" t="s">
        <v>186</v>
      </c>
      <c r="D37" s="223"/>
      <c r="E37" s="129" t="s">
        <v>13</v>
      </c>
      <c r="F37" s="129" t="s">
        <v>152</v>
      </c>
      <c r="G37" s="129">
        <v>3</v>
      </c>
      <c r="H37" s="130">
        <v>485</v>
      </c>
      <c r="I37" s="131">
        <f t="shared" si="0"/>
        <v>1455</v>
      </c>
      <c r="J37" s="132" t="s">
        <v>153</v>
      </c>
    </row>
    <row r="38" spans="1:10" s="65" customFormat="1" ht="30" customHeight="1">
      <c r="A38" s="229"/>
      <c r="B38" s="208"/>
      <c r="C38" s="93" t="s">
        <v>187</v>
      </c>
      <c r="D38" s="223"/>
      <c r="E38" s="129" t="s">
        <v>13</v>
      </c>
      <c r="F38" s="129" t="s">
        <v>152</v>
      </c>
      <c r="G38" s="129">
        <v>5</v>
      </c>
      <c r="H38" s="130">
        <v>285</v>
      </c>
      <c r="I38" s="131">
        <f t="shared" si="0"/>
        <v>1425</v>
      </c>
      <c r="J38" s="132" t="s">
        <v>153</v>
      </c>
    </row>
    <row r="39" spans="1:10" s="65" customFormat="1" ht="30" customHeight="1">
      <c r="A39" s="229"/>
      <c r="B39" s="208"/>
      <c r="C39" s="93" t="s">
        <v>154</v>
      </c>
      <c r="D39" s="223"/>
      <c r="E39" s="129" t="s">
        <v>13</v>
      </c>
      <c r="F39" s="129" t="s">
        <v>152</v>
      </c>
      <c r="G39" s="129">
        <v>1</v>
      </c>
      <c r="H39" s="130">
        <v>110</v>
      </c>
      <c r="I39" s="131">
        <f t="shared" si="0"/>
        <v>110</v>
      </c>
      <c r="J39" s="132" t="s">
        <v>153</v>
      </c>
    </row>
    <row r="40" spans="1:10" s="65" customFormat="1" ht="30" customHeight="1">
      <c r="A40" s="229"/>
      <c r="B40" s="208"/>
      <c r="C40" s="93" t="s">
        <v>188</v>
      </c>
      <c r="D40" s="223"/>
      <c r="E40" s="129" t="s">
        <v>13</v>
      </c>
      <c r="F40" s="129" t="s">
        <v>152</v>
      </c>
      <c r="G40" s="129">
        <v>68</v>
      </c>
      <c r="H40" s="130">
        <v>28</v>
      </c>
      <c r="I40" s="131">
        <f t="shared" si="0"/>
        <v>1904</v>
      </c>
      <c r="J40" s="132" t="s">
        <v>153</v>
      </c>
    </row>
    <row r="41" spans="1:10" s="65" customFormat="1" ht="30" customHeight="1">
      <c r="A41" s="233" t="s">
        <v>189</v>
      </c>
      <c r="B41" s="207">
        <v>504</v>
      </c>
      <c r="C41" s="93" t="s">
        <v>190</v>
      </c>
      <c r="D41" s="224" t="s">
        <v>191</v>
      </c>
      <c r="E41" s="129" t="s">
        <v>13</v>
      </c>
      <c r="F41" s="129" t="s">
        <v>152</v>
      </c>
      <c r="G41" s="129">
        <v>100</v>
      </c>
      <c r="H41" s="130">
        <v>35</v>
      </c>
      <c r="I41" s="130">
        <f t="shared" si="0"/>
        <v>3500</v>
      </c>
      <c r="J41" s="132" t="s">
        <v>153</v>
      </c>
    </row>
    <row r="42" spans="1:10" s="65" customFormat="1" ht="30" customHeight="1">
      <c r="A42" s="229"/>
      <c r="B42" s="208"/>
      <c r="C42" s="93" t="s">
        <v>192</v>
      </c>
      <c r="D42" s="223"/>
      <c r="E42" s="129" t="s">
        <v>13</v>
      </c>
      <c r="F42" s="129" t="s">
        <v>152</v>
      </c>
      <c r="G42" s="129">
        <v>224</v>
      </c>
      <c r="H42" s="130">
        <v>35</v>
      </c>
      <c r="I42" s="130">
        <f t="shared" si="0"/>
        <v>7840</v>
      </c>
      <c r="J42" s="132" t="s">
        <v>153</v>
      </c>
    </row>
    <row r="43" spans="1:10" s="65" customFormat="1" ht="30" customHeight="1">
      <c r="A43" s="229"/>
      <c r="B43" s="208"/>
      <c r="C43" s="93" t="s">
        <v>193</v>
      </c>
      <c r="D43" s="223"/>
      <c r="E43" s="129" t="s">
        <v>13</v>
      </c>
      <c r="F43" s="129" t="s">
        <v>152</v>
      </c>
      <c r="G43" s="129">
        <v>120</v>
      </c>
      <c r="H43" s="130">
        <v>65</v>
      </c>
      <c r="I43" s="130">
        <f t="shared" si="0"/>
        <v>7800</v>
      </c>
      <c r="J43" s="132" t="s">
        <v>153</v>
      </c>
    </row>
    <row r="44" spans="1:10" s="65" customFormat="1" ht="30" customHeight="1">
      <c r="A44" s="229"/>
      <c r="B44" s="208"/>
      <c r="C44" s="93" t="s">
        <v>194</v>
      </c>
      <c r="D44" s="223"/>
      <c r="E44" s="129" t="s">
        <v>13</v>
      </c>
      <c r="F44" s="129" t="s">
        <v>152</v>
      </c>
      <c r="G44" s="129">
        <v>13</v>
      </c>
      <c r="H44" s="130">
        <v>290</v>
      </c>
      <c r="I44" s="130">
        <f t="shared" si="0"/>
        <v>3770</v>
      </c>
      <c r="J44" s="132" t="s">
        <v>153</v>
      </c>
    </row>
    <row r="45" spans="1:10" s="65" customFormat="1" ht="30" customHeight="1">
      <c r="A45" s="229"/>
      <c r="B45" s="208"/>
      <c r="C45" s="93" t="s">
        <v>195</v>
      </c>
      <c r="D45" s="223"/>
      <c r="E45" s="129" t="s">
        <v>13</v>
      </c>
      <c r="F45" s="129" t="s">
        <v>152</v>
      </c>
      <c r="G45" s="129">
        <v>6</v>
      </c>
      <c r="H45" s="130">
        <v>45</v>
      </c>
      <c r="I45" s="130">
        <f t="shared" si="0"/>
        <v>270</v>
      </c>
      <c r="J45" s="132" t="s">
        <v>153</v>
      </c>
    </row>
    <row r="46" spans="1:10" s="65" customFormat="1" ht="30" customHeight="1">
      <c r="A46" s="229"/>
      <c r="B46" s="208"/>
      <c r="C46" s="93" t="s">
        <v>196</v>
      </c>
      <c r="D46" s="223"/>
      <c r="E46" s="129" t="s">
        <v>13</v>
      </c>
      <c r="F46" s="129" t="s">
        <v>152</v>
      </c>
      <c r="G46" s="129">
        <v>2</v>
      </c>
      <c r="H46" s="130">
        <v>319</v>
      </c>
      <c r="I46" s="130">
        <f t="shared" si="0"/>
        <v>638</v>
      </c>
      <c r="J46" s="132" t="s">
        <v>153</v>
      </c>
    </row>
    <row r="47" spans="1:10" s="65" customFormat="1" ht="30" customHeight="1">
      <c r="A47" s="229"/>
      <c r="B47" s="208"/>
      <c r="C47" s="93" t="s">
        <v>197</v>
      </c>
      <c r="D47" s="223"/>
      <c r="E47" s="129" t="s">
        <v>13</v>
      </c>
      <c r="F47" s="129" t="s">
        <v>152</v>
      </c>
      <c r="G47" s="129">
        <v>45</v>
      </c>
      <c r="H47" s="130">
        <v>64</v>
      </c>
      <c r="I47" s="130">
        <f t="shared" si="0"/>
        <v>2880</v>
      </c>
      <c r="J47" s="132" t="s">
        <v>153</v>
      </c>
    </row>
    <row r="48" spans="1:10" s="65" customFormat="1" ht="30" customHeight="1">
      <c r="A48" s="141">
        <v>46011</v>
      </c>
      <c r="B48" s="142">
        <v>505</v>
      </c>
      <c r="C48" s="93" t="s">
        <v>198</v>
      </c>
      <c r="D48" s="150" t="s">
        <v>199</v>
      </c>
      <c r="E48" s="129" t="s">
        <v>13</v>
      </c>
      <c r="F48" s="129" t="s">
        <v>200</v>
      </c>
      <c r="G48" s="129">
        <v>90</v>
      </c>
      <c r="H48" s="130">
        <v>250</v>
      </c>
      <c r="I48" s="130">
        <f>H48*G48</f>
        <v>22500</v>
      </c>
      <c r="J48" s="132" t="s">
        <v>153</v>
      </c>
    </row>
    <row r="49" spans="1:10" s="65" customFormat="1" ht="30" customHeight="1">
      <c r="A49" s="232">
        <v>46013</v>
      </c>
      <c r="B49" s="207">
        <v>506</v>
      </c>
      <c r="C49" s="93" t="s">
        <v>201</v>
      </c>
      <c r="D49" s="224" t="s">
        <v>151</v>
      </c>
      <c r="E49" s="129" t="s">
        <v>13</v>
      </c>
      <c r="F49" s="129" t="s">
        <v>152</v>
      </c>
      <c r="G49" s="129">
        <v>7</v>
      </c>
      <c r="H49" s="130">
        <v>425</v>
      </c>
      <c r="I49" s="130">
        <f t="shared" si="0"/>
        <v>2975</v>
      </c>
      <c r="J49" s="132" t="s">
        <v>153</v>
      </c>
    </row>
    <row r="50" spans="1:10" s="65" customFormat="1" ht="30" customHeight="1">
      <c r="A50" s="229"/>
      <c r="B50" s="208"/>
      <c r="C50" s="93" t="s">
        <v>202</v>
      </c>
      <c r="D50" s="223"/>
      <c r="E50" s="129" t="s">
        <v>13</v>
      </c>
      <c r="F50" s="129" t="s">
        <v>152</v>
      </c>
      <c r="G50" s="129">
        <v>1</v>
      </c>
      <c r="H50" s="130">
        <v>395</v>
      </c>
      <c r="I50" s="130">
        <f t="shared" si="0"/>
        <v>395</v>
      </c>
      <c r="J50" s="132" t="s">
        <v>153</v>
      </c>
    </row>
    <row r="51" spans="1:10" s="65" customFormat="1" ht="30" customHeight="1">
      <c r="A51" s="232">
        <v>46015</v>
      </c>
      <c r="B51" s="208">
        <v>507</v>
      </c>
      <c r="C51" s="93" t="s">
        <v>203</v>
      </c>
      <c r="D51" s="223" t="s">
        <v>175</v>
      </c>
      <c r="E51" s="129" t="s">
        <v>13</v>
      </c>
      <c r="F51" s="129" t="s">
        <v>152</v>
      </c>
      <c r="G51" s="129">
        <v>90</v>
      </c>
      <c r="H51" s="130">
        <v>100</v>
      </c>
      <c r="I51" s="130">
        <f t="shared" si="0"/>
        <v>9000</v>
      </c>
      <c r="J51" s="132" t="s">
        <v>153</v>
      </c>
    </row>
    <row r="52" spans="1:10" s="65" customFormat="1" ht="30" customHeight="1">
      <c r="A52" s="229"/>
      <c r="B52" s="208"/>
      <c r="C52" s="93" t="s">
        <v>163</v>
      </c>
      <c r="D52" s="223"/>
      <c r="E52" s="129" t="s">
        <v>13</v>
      </c>
      <c r="F52" s="129" t="s">
        <v>152</v>
      </c>
      <c r="G52" s="129">
        <v>90</v>
      </c>
      <c r="H52" s="130">
        <v>150</v>
      </c>
      <c r="I52" s="130">
        <f t="shared" si="0"/>
        <v>13500</v>
      </c>
      <c r="J52" s="132" t="s">
        <v>153</v>
      </c>
    </row>
    <row r="53" spans="1:10" s="65" customFormat="1" ht="30" customHeight="1">
      <c r="A53" s="141">
        <v>46016</v>
      </c>
      <c r="B53" s="142">
        <v>508</v>
      </c>
      <c r="C53" s="93" t="s">
        <v>204</v>
      </c>
      <c r="D53" s="147" t="s">
        <v>205</v>
      </c>
      <c r="E53" s="129" t="s">
        <v>13</v>
      </c>
      <c r="F53" s="129" t="s">
        <v>152</v>
      </c>
      <c r="G53" s="129">
        <v>90</v>
      </c>
      <c r="H53" s="130">
        <v>150</v>
      </c>
      <c r="I53" s="130">
        <f t="shared" si="0"/>
        <v>13500</v>
      </c>
      <c r="J53" s="132" t="s">
        <v>153</v>
      </c>
    </row>
    <row r="54" spans="1:10" s="65" customFormat="1" ht="30" customHeight="1" thickBot="1">
      <c r="A54" s="143">
        <v>46022</v>
      </c>
      <c r="B54" s="144">
        <v>509</v>
      </c>
      <c r="C54" s="135" t="s">
        <v>206</v>
      </c>
      <c r="D54" s="148" t="s">
        <v>207</v>
      </c>
      <c r="E54" s="133" t="s">
        <v>13</v>
      </c>
      <c r="F54" s="133" t="s">
        <v>152</v>
      </c>
      <c r="G54" s="133">
        <v>100</v>
      </c>
      <c r="H54" s="136">
        <v>150</v>
      </c>
      <c r="I54" s="136">
        <f t="shared" si="0"/>
        <v>15000</v>
      </c>
      <c r="J54" s="145" t="s">
        <v>153</v>
      </c>
    </row>
    <row r="55" spans="1:10" s="65" customFormat="1" ht="30" customHeight="1" thickBot="1">
      <c r="A55" s="230" t="s">
        <v>208</v>
      </c>
      <c r="B55" s="231"/>
      <c r="C55" s="231"/>
      <c r="D55" s="231"/>
      <c r="E55" s="231"/>
      <c r="F55" s="231"/>
      <c r="G55" s="231"/>
      <c r="H55" s="231"/>
      <c r="I55" s="138">
        <f>SUM(I5:I50)</f>
        <v>230862</v>
      </c>
      <c r="J55" s="139"/>
    </row>
  </sheetData>
  <mergeCells count="40">
    <mergeCell ref="A55:H55"/>
    <mergeCell ref="A30:J30"/>
    <mergeCell ref="A31:J31"/>
    <mergeCell ref="A32:J32"/>
    <mergeCell ref="A49:A50"/>
    <mergeCell ref="B49:B50"/>
    <mergeCell ref="D49:D50"/>
    <mergeCell ref="A51:A52"/>
    <mergeCell ref="B51:B52"/>
    <mergeCell ref="D51:D52"/>
    <mergeCell ref="A41:A47"/>
    <mergeCell ref="B41:B47"/>
    <mergeCell ref="D41:D47"/>
    <mergeCell ref="A28:A29"/>
    <mergeCell ref="B28:B29"/>
    <mergeCell ref="D28:D29"/>
    <mergeCell ref="A35:A40"/>
    <mergeCell ref="B35:B40"/>
    <mergeCell ref="D35:D40"/>
    <mergeCell ref="A13:A14"/>
    <mergeCell ref="B13:B14"/>
    <mergeCell ref="D13:D14"/>
    <mergeCell ref="A15:A18"/>
    <mergeCell ref="B15:B18"/>
    <mergeCell ref="D15:D18"/>
    <mergeCell ref="A19:A22"/>
    <mergeCell ref="B19:B22"/>
    <mergeCell ref="D19:D22"/>
    <mergeCell ref="A25:A27"/>
    <mergeCell ref="B25:B27"/>
    <mergeCell ref="D25:D27"/>
    <mergeCell ref="A11:A12"/>
    <mergeCell ref="B11:B12"/>
    <mergeCell ref="D11:D12"/>
    <mergeCell ref="A1:J1"/>
    <mergeCell ref="A2:J2"/>
    <mergeCell ref="A3:J3"/>
    <mergeCell ref="A5:A9"/>
    <mergeCell ref="B5:B9"/>
    <mergeCell ref="D5:D9"/>
  </mergeCells>
  <pageMargins left="0.25" right="0.25" top="0.75" bottom="0.75" header="0.3" footer="0.3"/>
  <pageSetup scale="55" fitToHeight="2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72"/>
  <sheetViews>
    <sheetView workbookViewId="0">
      <selection sqref="A1:J1"/>
    </sheetView>
  </sheetViews>
  <sheetFormatPr baseColWidth="10" defaultColWidth="11.33203125" defaultRowHeight="15" customHeight="1"/>
  <cols>
    <col min="1" max="1" width="14" style="24" customWidth="1"/>
    <col min="2" max="2" width="7.5546875" style="24" customWidth="1"/>
    <col min="3" max="3" width="25.33203125" style="24" customWidth="1"/>
    <col min="4" max="4" width="23.5546875" customWidth="1"/>
    <col min="5" max="6" width="13.33203125" customWidth="1"/>
    <col min="7" max="7" width="12.109375" style="23" customWidth="1"/>
    <col min="8" max="8" width="11.88671875" style="25" customWidth="1"/>
    <col min="9" max="9" width="12.88671875" customWidth="1"/>
    <col min="10" max="10" width="22.33203125" customWidth="1"/>
    <col min="12" max="12" width="12.5546875" customWidth="1"/>
    <col min="16" max="16" width="49.109375" customWidth="1"/>
  </cols>
  <sheetData>
    <row r="1" spans="1:12" ht="30" customHeight="1">
      <c r="A1" s="211" t="s">
        <v>14</v>
      </c>
      <c r="B1" s="212"/>
      <c r="C1" s="212"/>
      <c r="D1" s="212"/>
      <c r="E1" s="212"/>
      <c r="F1" s="212"/>
      <c r="G1" s="212"/>
      <c r="H1" s="212"/>
      <c r="I1" s="212"/>
      <c r="J1" s="213"/>
    </row>
    <row r="2" spans="1:12" ht="30" customHeight="1">
      <c r="A2" s="214" t="s">
        <v>60</v>
      </c>
      <c r="B2" s="215"/>
      <c r="C2" s="215"/>
      <c r="D2" s="215"/>
      <c r="E2" s="215"/>
      <c r="F2" s="215"/>
      <c r="G2" s="215"/>
      <c r="H2" s="215"/>
      <c r="I2" s="215"/>
      <c r="J2" s="216"/>
    </row>
    <row r="3" spans="1:12" ht="30" customHeight="1" thickBot="1">
      <c r="A3" s="214" t="s">
        <v>15</v>
      </c>
      <c r="B3" s="215"/>
      <c r="C3" s="215"/>
      <c r="D3" s="215"/>
      <c r="E3" s="215"/>
      <c r="F3" s="215"/>
      <c r="G3" s="215"/>
      <c r="H3" s="215"/>
      <c r="I3" s="215"/>
      <c r="J3" s="216"/>
    </row>
    <row r="4" spans="1:12" s="43" customFormat="1" ht="37.799999999999997" customHeight="1">
      <c r="A4" s="37" t="s">
        <v>16</v>
      </c>
      <c r="B4" s="38" t="s">
        <v>17</v>
      </c>
      <c r="C4" s="38" t="s">
        <v>18</v>
      </c>
      <c r="D4" s="39" t="s">
        <v>19</v>
      </c>
      <c r="E4" s="38" t="s">
        <v>20</v>
      </c>
      <c r="F4" s="38" t="s">
        <v>21</v>
      </c>
      <c r="G4" s="40" t="s">
        <v>28</v>
      </c>
      <c r="H4" s="41" t="s">
        <v>22</v>
      </c>
      <c r="I4" s="42" t="s">
        <v>23</v>
      </c>
      <c r="J4" s="38" t="s">
        <v>24</v>
      </c>
    </row>
    <row r="5" spans="1:12" ht="17.25" customHeight="1">
      <c r="A5" s="234">
        <v>45992</v>
      </c>
      <c r="B5" s="235" t="s">
        <v>209</v>
      </c>
      <c r="C5" s="236" t="s">
        <v>210</v>
      </c>
      <c r="D5" s="236" t="s">
        <v>211</v>
      </c>
      <c r="E5" s="236" t="s">
        <v>13</v>
      </c>
      <c r="F5" s="237" t="s">
        <v>98</v>
      </c>
      <c r="G5" s="238">
        <v>47</v>
      </c>
      <c r="H5" s="239">
        <v>20</v>
      </c>
      <c r="I5" s="239">
        <f>+G5*H5</f>
        <v>940</v>
      </c>
      <c r="J5" s="236" t="s">
        <v>212</v>
      </c>
      <c r="L5" s="160"/>
    </row>
    <row r="6" spans="1:12" ht="17.25" customHeight="1">
      <c r="A6" s="234"/>
      <c r="B6" s="235"/>
      <c r="C6" s="236"/>
      <c r="D6" s="236"/>
      <c r="E6" s="236"/>
      <c r="F6" s="237"/>
      <c r="G6" s="238"/>
      <c r="H6" s="239"/>
      <c r="I6" s="239"/>
      <c r="J6" s="236"/>
      <c r="L6" s="160"/>
    </row>
    <row r="7" spans="1:12" ht="3" hidden="1" customHeight="1" thickBot="1">
      <c r="A7" s="154"/>
      <c r="B7" s="155"/>
      <c r="C7" s="156"/>
      <c r="D7" s="156"/>
      <c r="E7" s="156"/>
      <c r="F7" s="157"/>
      <c r="G7" s="158"/>
      <c r="H7" s="159"/>
      <c r="I7" s="159"/>
      <c r="J7" s="156"/>
    </row>
    <row r="8" spans="1:12" ht="17.25" customHeight="1">
      <c r="A8" s="234">
        <v>45994</v>
      </c>
      <c r="B8" s="235" t="s">
        <v>213</v>
      </c>
      <c r="C8" s="236" t="s">
        <v>214</v>
      </c>
      <c r="D8" s="236" t="s">
        <v>215</v>
      </c>
      <c r="E8" s="236" t="s">
        <v>13</v>
      </c>
      <c r="F8" s="237" t="s">
        <v>98</v>
      </c>
      <c r="G8" s="238">
        <v>30</v>
      </c>
      <c r="H8" s="239">
        <v>100</v>
      </c>
      <c r="I8" s="239">
        <f>G8*H8</f>
        <v>3000</v>
      </c>
      <c r="J8" s="236" t="s">
        <v>212</v>
      </c>
      <c r="L8" s="160"/>
    </row>
    <row r="9" spans="1:12" ht="17.25" customHeight="1">
      <c r="A9" s="234"/>
      <c r="B9" s="235"/>
      <c r="C9" s="236"/>
      <c r="D9" s="236"/>
      <c r="E9" s="236"/>
      <c r="F9" s="237"/>
      <c r="G9" s="238"/>
      <c r="H9" s="239"/>
      <c r="I9" s="239"/>
      <c r="J9" s="236"/>
      <c r="L9" s="160"/>
    </row>
    <row r="10" spans="1:12" ht="17.25" customHeight="1">
      <c r="A10" s="234">
        <v>45995</v>
      </c>
      <c r="B10" s="240" t="s">
        <v>216</v>
      </c>
      <c r="C10" s="236" t="s">
        <v>217</v>
      </c>
      <c r="D10" s="236" t="s">
        <v>218</v>
      </c>
      <c r="E10" s="236" t="s">
        <v>13</v>
      </c>
      <c r="F10" s="237" t="s">
        <v>219</v>
      </c>
      <c r="G10" s="238">
        <v>40</v>
      </c>
      <c r="H10" s="239">
        <v>20</v>
      </c>
      <c r="I10" s="239">
        <f>G10*H10</f>
        <v>800</v>
      </c>
      <c r="J10" s="236" t="s">
        <v>212</v>
      </c>
      <c r="L10" s="160"/>
    </row>
    <row r="11" spans="1:12" ht="17.25" customHeight="1">
      <c r="A11" s="234"/>
      <c r="B11" s="240"/>
      <c r="C11" s="236"/>
      <c r="D11" s="236"/>
      <c r="E11" s="236"/>
      <c r="F11" s="237"/>
      <c r="G11" s="238"/>
      <c r="H11" s="239"/>
      <c r="I11" s="239"/>
      <c r="J11" s="236"/>
      <c r="L11" s="160"/>
    </row>
    <row r="12" spans="1:12" ht="17.25" customHeight="1">
      <c r="A12" s="234">
        <v>45996</v>
      </c>
      <c r="B12" s="235" t="s">
        <v>220</v>
      </c>
      <c r="C12" s="236" t="s">
        <v>221</v>
      </c>
      <c r="D12" s="236" t="s">
        <v>222</v>
      </c>
      <c r="E12" s="236" t="s">
        <v>13</v>
      </c>
      <c r="F12" s="237" t="s">
        <v>223</v>
      </c>
      <c r="G12" s="243">
        <v>15</v>
      </c>
      <c r="H12" s="239">
        <v>100</v>
      </c>
      <c r="I12" s="239">
        <f>G12*H12</f>
        <v>1500</v>
      </c>
      <c r="J12" s="236" t="s">
        <v>212</v>
      </c>
      <c r="L12" s="160"/>
    </row>
    <row r="13" spans="1:12" ht="17.25" customHeight="1">
      <c r="A13" s="234"/>
      <c r="B13" s="235"/>
      <c r="C13" s="236"/>
      <c r="D13" s="236"/>
      <c r="E13" s="236"/>
      <c r="F13" s="237"/>
      <c r="G13" s="244"/>
      <c r="H13" s="239"/>
      <c r="I13" s="239"/>
      <c r="J13" s="236"/>
      <c r="L13" s="160"/>
    </row>
    <row r="14" spans="1:12" ht="17.25" customHeight="1">
      <c r="A14" s="234">
        <v>45996</v>
      </c>
      <c r="B14" s="240" t="s">
        <v>224</v>
      </c>
      <c r="C14" s="236" t="s">
        <v>225</v>
      </c>
      <c r="D14" s="236" t="s">
        <v>226</v>
      </c>
      <c r="E14" s="236" t="s">
        <v>13</v>
      </c>
      <c r="F14" s="241" t="s">
        <v>223</v>
      </c>
      <c r="G14" s="243">
        <v>21</v>
      </c>
      <c r="H14" s="245">
        <v>10</v>
      </c>
      <c r="I14" s="239">
        <f>G14*H14</f>
        <v>210</v>
      </c>
      <c r="J14" s="236" t="s">
        <v>212</v>
      </c>
      <c r="L14" s="160"/>
    </row>
    <row r="15" spans="1:12" ht="17.25" customHeight="1">
      <c r="A15" s="234"/>
      <c r="B15" s="240"/>
      <c r="C15" s="236"/>
      <c r="D15" s="236"/>
      <c r="E15" s="236"/>
      <c r="F15" s="242"/>
      <c r="G15" s="244"/>
      <c r="H15" s="246"/>
      <c r="I15" s="239"/>
      <c r="J15" s="236"/>
      <c r="L15" s="160"/>
    </row>
    <row r="16" spans="1:12" ht="17.25" customHeight="1">
      <c r="A16" s="234">
        <v>45996</v>
      </c>
      <c r="B16" s="235" t="s">
        <v>227</v>
      </c>
      <c r="C16" s="236" t="s">
        <v>228</v>
      </c>
      <c r="D16" s="236" t="s">
        <v>229</v>
      </c>
      <c r="E16" s="236" t="s">
        <v>13</v>
      </c>
      <c r="F16" s="237" t="s">
        <v>152</v>
      </c>
      <c r="G16" s="238">
        <v>104</v>
      </c>
      <c r="H16" s="239">
        <v>1</v>
      </c>
      <c r="I16" s="239">
        <f>G16*H16</f>
        <v>104</v>
      </c>
      <c r="J16" s="236" t="s">
        <v>212</v>
      </c>
      <c r="L16" s="160"/>
    </row>
    <row r="17" spans="1:12" ht="17.25" customHeight="1">
      <c r="A17" s="234"/>
      <c r="B17" s="235"/>
      <c r="C17" s="236"/>
      <c r="D17" s="236"/>
      <c r="E17" s="236"/>
      <c r="F17" s="237"/>
      <c r="G17" s="238"/>
      <c r="H17" s="239"/>
      <c r="I17" s="239"/>
      <c r="J17" s="236"/>
      <c r="L17" s="160"/>
    </row>
    <row r="18" spans="1:12" ht="17.25" customHeight="1">
      <c r="A18" s="234">
        <v>45998</v>
      </c>
      <c r="B18" s="240" t="s">
        <v>230</v>
      </c>
      <c r="C18" s="247" t="s">
        <v>221</v>
      </c>
      <c r="D18" s="236" t="s">
        <v>222</v>
      </c>
      <c r="E18" s="248" t="s">
        <v>13</v>
      </c>
      <c r="F18" s="248" t="s">
        <v>223</v>
      </c>
      <c r="G18" s="249">
        <v>15</v>
      </c>
      <c r="H18" s="250">
        <v>100</v>
      </c>
      <c r="I18" s="250">
        <f>G18*H18</f>
        <v>1500</v>
      </c>
      <c r="J18" s="236" t="s">
        <v>212</v>
      </c>
      <c r="L18" s="160"/>
    </row>
    <row r="19" spans="1:12" ht="17.25" customHeight="1">
      <c r="A19" s="234"/>
      <c r="B19" s="240"/>
      <c r="C19" s="236"/>
      <c r="D19" s="236"/>
      <c r="E19" s="248"/>
      <c r="F19" s="248"/>
      <c r="G19" s="249"/>
      <c r="H19" s="250"/>
      <c r="I19" s="250"/>
      <c r="J19" s="236"/>
      <c r="L19" s="160"/>
    </row>
    <row r="20" spans="1:12" ht="17.25" customHeight="1">
      <c r="A20" s="234">
        <v>45999</v>
      </c>
      <c r="B20" s="235" t="s">
        <v>231</v>
      </c>
      <c r="C20" s="236" t="s">
        <v>232</v>
      </c>
      <c r="D20" s="236" t="s">
        <v>229</v>
      </c>
      <c r="E20" s="236" t="s">
        <v>13</v>
      </c>
      <c r="F20" s="237" t="s">
        <v>233</v>
      </c>
      <c r="G20" s="238">
        <v>4</v>
      </c>
      <c r="H20" s="239">
        <v>1</v>
      </c>
      <c r="I20" s="239">
        <f>G20*H20</f>
        <v>4</v>
      </c>
      <c r="J20" s="236" t="s">
        <v>212</v>
      </c>
      <c r="L20" s="160"/>
    </row>
    <row r="21" spans="1:12" ht="17.25" customHeight="1">
      <c r="A21" s="234"/>
      <c r="B21" s="235"/>
      <c r="C21" s="236"/>
      <c r="D21" s="236"/>
      <c r="E21" s="236"/>
      <c r="F21" s="237"/>
      <c r="G21" s="238"/>
      <c r="H21" s="239"/>
      <c r="I21" s="239"/>
      <c r="J21" s="236"/>
      <c r="L21" s="160"/>
    </row>
    <row r="22" spans="1:12" ht="17.25" customHeight="1">
      <c r="A22" s="234">
        <v>46001</v>
      </c>
      <c r="B22" s="240" t="s">
        <v>234</v>
      </c>
      <c r="C22" s="236" t="s">
        <v>214</v>
      </c>
      <c r="D22" s="236" t="s">
        <v>215</v>
      </c>
      <c r="E22" s="236" t="s">
        <v>13</v>
      </c>
      <c r="F22" s="237" t="s">
        <v>98</v>
      </c>
      <c r="G22" s="238">
        <v>25</v>
      </c>
      <c r="H22" s="239">
        <v>100</v>
      </c>
      <c r="I22" s="239">
        <f>G22*H22</f>
        <v>2500</v>
      </c>
      <c r="J22" s="236" t="s">
        <v>212</v>
      </c>
      <c r="L22" s="160"/>
    </row>
    <row r="23" spans="1:12" ht="17.25" customHeight="1">
      <c r="A23" s="234"/>
      <c r="B23" s="240"/>
      <c r="C23" s="236"/>
      <c r="D23" s="236"/>
      <c r="E23" s="236"/>
      <c r="F23" s="237"/>
      <c r="G23" s="238"/>
      <c r="H23" s="239"/>
      <c r="I23" s="239"/>
      <c r="J23" s="236"/>
      <c r="L23" s="160"/>
    </row>
    <row r="24" spans="1:12" ht="17.25" customHeight="1">
      <c r="A24" s="234">
        <v>46003</v>
      </c>
      <c r="B24" s="235" t="s">
        <v>235</v>
      </c>
      <c r="C24" s="236" t="s">
        <v>221</v>
      </c>
      <c r="D24" s="236" t="s">
        <v>222</v>
      </c>
      <c r="E24" s="248" t="s">
        <v>13</v>
      </c>
      <c r="F24" s="248" t="s">
        <v>223</v>
      </c>
      <c r="G24" s="249">
        <v>20</v>
      </c>
      <c r="H24" s="250">
        <v>100</v>
      </c>
      <c r="I24" s="250">
        <f>G24*H24</f>
        <v>2000</v>
      </c>
      <c r="J24" s="236" t="s">
        <v>212</v>
      </c>
      <c r="L24" s="160"/>
    </row>
    <row r="25" spans="1:12" ht="17.25" customHeight="1">
      <c r="A25" s="234"/>
      <c r="B25" s="235"/>
      <c r="C25" s="236"/>
      <c r="D25" s="236"/>
      <c r="E25" s="248"/>
      <c r="F25" s="248"/>
      <c r="G25" s="249"/>
      <c r="H25" s="250"/>
      <c r="I25" s="250"/>
      <c r="J25" s="236"/>
      <c r="L25" s="160"/>
    </row>
    <row r="26" spans="1:12" ht="17.25" customHeight="1">
      <c r="A26" s="234">
        <v>46003</v>
      </c>
      <c r="B26" s="240" t="s">
        <v>236</v>
      </c>
      <c r="C26" s="236" t="s">
        <v>217</v>
      </c>
      <c r="D26" s="236" t="s">
        <v>218</v>
      </c>
      <c r="E26" s="236" t="s">
        <v>13</v>
      </c>
      <c r="F26" s="237" t="s">
        <v>219</v>
      </c>
      <c r="G26" s="238">
        <v>62</v>
      </c>
      <c r="H26" s="239">
        <v>20</v>
      </c>
      <c r="I26" s="239">
        <f>G26*H26</f>
        <v>1240</v>
      </c>
      <c r="J26" s="236" t="s">
        <v>212</v>
      </c>
      <c r="L26" s="160"/>
    </row>
    <row r="27" spans="1:12" ht="17.25" customHeight="1">
      <c r="A27" s="234"/>
      <c r="B27" s="240"/>
      <c r="C27" s="236"/>
      <c r="D27" s="236"/>
      <c r="E27" s="236"/>
      <c r="F27" s="237"/>
      <c r="G27" s="238"/>
      <c r="H27" s="239"/>
      <c r="I27" s="239"/>
      <c r="J27" s="236"/>
      <c r="L27" s="160"/>
    </row>
    <row r="28" spans="1:12" ht="17.25" customHeight="1">
      <c r="A28" s="234">
        <v>46008</v>
      </c>
      <c r="B28" s="235" t="s">
        <v>237</v>
      </c>
      <c r="C28" s="236" t="s">
        <v>214</v>
      </c>
      <c r="D28" s="236" t="s">
        <v>215</v>
      </c>
      <c r="E28" s="236" t="s">
        <v>13</v>
      </c>
      <c r="F28" s="237" t="s">
        <v>98</v>
      </c>
      <c r="G28" s="238">
        <v>25</v>
      </c>
      <c r="H28" s="239">
        <v>100</v>
      </c>
      <c r="I28" s="239">
        <f>G28*H28</f>
        <v>2500</v>
      </c>
      <c r="J28" s="236" t="s">
        <v>212</v>
      </c>
      <c r="L28" s="160"/>
    </row>
    <row r="29" spans="1:12" ht="17.25" customHeight="1">
      <c r="A29" s="234"/>
      <c r="B29" s="235"/>
      <c r="C29" s="236"/>
      <c r="D29" s="236"/>
      <c r="E29" s="236"/>
      <c r="F29" s="237"/>
      <c r="G29" s="238"/>
      <c r="H29" s="239"/>
      <c r="I29" s="239"/>
      <c r="J29" s="236"/>
      <c r="L29" s="160"/>
    </row>
    <row r="30" spans="1:12" ht="17.25" customHeight="1">
      <c r="A30" s="234">
        <v>46009</v>
      </c>
      <c r="B30" s="240" t="s">
        <v>238</v>
      </c>
      <c r="C30" s="236" t="s">
        <v>221</v>
      </c>
      <c r="D30" s="236" t="s">
        <v>222</v>
      </c>
      <c r="E30" s="248" t="s">
        <v>13</v>
      </c>
      <c r="F30" s="248" t="s">
        <v>223</v>
      </c>
      <c r="G30" s="249">
        <v>20</v>
      </c>
      <c r="H30" s="250">
        <v>100</v>
      </c>
      <c r="I30" s="239">
        <f>G30*H30</f>
        <v>2000</v>
      </c>
      <c r="J30" s="236" t="s">
        <v>212</v>
      </c>
      <c r="L30" s="160"/>
    </row>
    <row r="31" spans="1:12" ht="17.25" customHeight="1">
      <c r="A31" s="234"/>
      <c r="B31" s="240"/>
      <c r="C31" s="236"/>
      <c r="D31" s="236"/>
      <c r="E31" s="248"/>
      <c r="F31" s="248"/>
      <c r="G31" s="249"/>
      <c r="H31" s="250"/>
      <c r="I31" s="239"/>
      <c r="J31" s="236"/>
      <c r="L31" s="160"/>
    </row>
    <row r="32" spans="1:12" ht="17.25" customHeight="1">
      <c r="A32" s="234">
        <v>46010</v>
      </c>
      <c r="B32" s="235" t="s">
        <v>239</v>
      </c>
      <c r="C32" s="236" t="s">
        <v>217</v>
      </c>
      <c r="D32" s="236" t="s">
        <v>218</v>
      </c>
      <c r="E32" s="236" t="s">
        <v>13</v>
      </c>
      <c r="F32" s="237" t="s">
        <v>219</v>
      </c>
      <c r="G32" s="238">
        <v>38</v>
      </c>
      <c r="H32" s="239">
        <v>20</v>
      </c>
      <c r="I32" s="239">
        <f>G32*H32</f>
        <v>760</v>
      </c>
      <c r="J32" s="236" t="s">
        <v>212</v>
      </c>
      <c r="L32" s="160"/>
    </row>
    <row r="33" spans="1:18" ht="17.25" customHeight="1" thickBot="1">
      <c r="A33" s="234"/>
      <c r="B33" s="235"/>
      <c r="C33" s="236"/>
      <c r="D33" s="236"/>
      <c r="E33" s="236"/>
      <c r="F33" s="237"/>
      <c r="G33" s="238"/>
      <c r="H33" s="239"/>
      <c r="I33" s="239"/>
      <c r="J33" s="236"/>
      <c r="L33" s="160"/>
    </row>
    <row r="34" spans="1:18" ht="30" customHeight="1">
      <c r="A34" s="211" t="s">
        <v>14</v>
      </c>
      <c r="B34" s="212"/>
      <c r="C34" s="212"/>
      <c r="D34" s="212"/>
      <c r="E34" s="212"/>
      <c r="F34" s="212"/>
      <c r="G34" s="212"/>
      <c r="H34" s="212"/>
      <c r="I34" s="212"/>
      <c r="J34" s="213"/>
    </row>
    <row r="35" spans="1:18" ht="30" customHeight="1">
      <c r="A35" s="214" t="s">
        <v>60</v>
      </c>
      <c r="B35" s="215"/>
      <c r="C35" s="215"/>
      <c r="D35" s="215"/>
      <c r="E35" s="215"/>
      <c r="F35" s="215"/>
      <c r="G35" s="215"/>
      <c r="H35" s="215"/>
      <c r="I35" s="215"/>
      <c r="J35" s="216"/>
    </row>
    <row r="36" spans="1:18" ht="30" customHeight="1" thickBot="1">
      <c r="A36" s="214" t="s">
        <v>15</v>
      </c>
      <c r="B36" s="215"/>
      <c r="C36" s="215"/>
      <c r="D36" s="215"/>
      <c r="E36" s="215"/>
      <c r="F36" s="215"/>
      <c r="G36" s="215"/>
      <c r="H36" s="215"/>
      <c r="I36" s="215"/>
      <c r="J36" s="216"/>
    </row>
    <row r="37" spans="1:18" s="43" customFormat="1" ht="37.799999999999997" customHeight="1">
      <c r="A37" s="37" t="s">
        <v>16</v>
      </c>
      <c r="B37" s="38" t="s">
        <v>17</v>
      </c>
      <c r="C37" s="38" t="s">
        <v>18</v>
      </c>
      <c r="D37" s="39" t="s">
        <v>19</v>
      </c>
      <c r="E37" s="38" t="s">
        <v>20</v>
      </c>
      <c r="F37" s="38" t="s">
        <v>21</v>
      </c>
      <c r="G37" s="40" t="s">
        <v>28</v>
      </c>
      <c r="H37" s="41" t="s">
        <v>22</v>
      </c>
      <c r="I37" s="42" t="s">
        <v>23</v>
      </c>
      <c r="J37" s="38" t="s">
        <v>24</v>
      </c>
    </row>
    <row r="38" spans="1:18" ht="17.25" customHeight="1">
      <c r="A38" s="234">
        <v>46010</v>
      </c>
      <c r="B38" s="240" t="s">
        <v>240</v>
      </c>
      <c r="C38" s="236" t="s">
        <v>225</v>
      </c>
      <c r="D38" s="236" t="s">
        <v>226</v>
      </c>
      <c r="E38" s="236" t="s">
        <v>13</v>
      </c>
      <c r="F38" s="237" t="s">
        <v>223</v>
      </c>
      <c r="G38" s="238">
        <v>38</v>
      </c>
      <c r="H38" s="239">
        <v>10</v>
      </c>
      <c r="I38" s="239">
        <f>G38*H38</f>
        <v>380</v>
      </c>
      <c r="J38" s="236" t="s">
        <v>212</v>
      </c>
      <c r="L38" s="160"/>
    </row>
    <row r="39" spans="1:18" ht="17.25" customHeight="1">
      <c r="A39" s="234"/>
      <c r="B39" s="240"/>
      <c r="C39" s="236"/>
      <c r="D39" s="236"/>
      <c r="E39" s="236"/>
      <c r="F39" s="237"/>
      <c r="G39" s="238"/>
      <c r="H39" s="239"/>
      <c r="I39" s="239"/>
      <c r="J39" s="236"/>
      <c r="L39" s="160"/>
    </row>
    <row r="40" spans="1:18" ht="17.25" customHeight="1">
      <c r="A40" s="234">
        <v>46015</v>
      </c>
      <c r="B40" s="235" t="s">
        <v>241</v>
      </c>
      <c r="C40" s="236" t="s">
        <v>214</v>
      </c>
      <c r="D40" s="236" t="s">
        <v>215</v>
      </c>
      <c r="E40" s="236" t="s">
        <v>13</v>
      </c>
      <c r="F40" s="237" t="s">
        <v>98</v>
      </c>
      <c r="G40" s="238">
        <v>25</v>
      </c>
      <c r="H40" s="239">
        <v>100</v>
      </c>
      <c r="I40" s="239">
        <f>G40*H40</f>
        <v>2500</v>
      </c>
      <c r="J40" s="236" t="s">
        <v>212</v>
      </c>
      <c r="L40" s="160"/>
    </row>
    <row r="41" spans="1:18" ht="17.25" customHeight="1">
      <c r="A41" s="234"/>
      <c r="B41" s="235"/>
      <c r="C41" s="236"/>
      <c r="D41" s="236"/>
      <c r="E41" s="236"/>
      <c r="F41" s="237"/>
      <c r="G41" s="238"/>
      <c r="H41" s="239"/>
      <c r="I41" s="239"/>
      <c r="J41" s="236"/>
      <c r="L41" s="160"/>
    </row>
    <row r="42" spans="1:18" ht="17.25" customHeight="1">
      <c r="A42" s="251">
        <v>46016</v>
      </c>
      <c r="B42" s="240" t="s">
        <v>242</v>
      </c>
      <c r="C42" s="236" t="s">
        <v>243</v>
      </c>
      <c r="D42" s="236" t="s">
        <v>244</v>
      </c>
      <c r="E42" s="236" t="s">
        <v>13</v>
      </c>
      <c r="F42" s="237" t="s">
        <v>42</v>
      </c>
      <c r="G42" s="238">
        <v>480</v>
      </c>
      <c r="H42" s="239">
        <v>2</v>
      </c>
      <c r="I42" s="239">
        <f>G42*H42</f>
        <v>960</v>
      </c>
      <c r="J42" s="236" t="s">
        <v>212</v>
      </c>
      <c r="L42" s="160"/>
    </row>
    <row r="43" spans="1:18" ht="17.25" customHeight="1">
      <c r="A43" s="251"/>
      <c r="B43" s="240"/>
      <c r="C43" s="236"/>
      <c r="D43" s="236"/>
      <c r="E43" s="236"/>
      <c r="F43" s="237"/>
      <c r="G43" s="238"/>
      <c r="H43" s="239"/>
      <c r="I43" s="239"/>
      <c r="J43" s="236"/>
      <c r="L43" s="160"/>
    </row>
    <row r="44" spans="1:18" ht="17.25" customHeight="1">
      <c r="A44" s="253">
        <v>46016</v>
      </c>
      <c r="B44" s="235" t="s">
        <v>245</v>
      </c>
      <c r="C44" s="236" t="s">
        <v>225</v>
      </c>
      <c r="D44" s="236" t="s">
        <v>226</v>
      </c>
      <c r="E44" s="236" t="s">
        <v>13</v>
      </c>
      <c r="F44" s="237" t="s">
        <v>223</v>
      </c>
      <c r="G44" s="238">
        <v>46</v>
      </c>
      <c r="H44" s="239">
        <v>10</v>
      </c>
      <c r="I44" s="239">
        <f>G44*H44</f>
        <v>460</v>
      </c>
      <c r="J44" s="236" t="s">
        <v>212</v>
      </c>
      <c r="L44" s="160"/>
    </row>
    <row r="45" spans="1:18" ht="17.25" customHeight="1">
      <c r="A45" s="254"/>
      <c r="B45" s="235"/>
      <c r="C45" s="236"/>
      <c r="D45" s="236"/>
      <c r="E45" s="236"/>
      <c r="F45" s="237"/>
      <c r="G45" s="238"/>
      <c r="H45" s="239"/>
      <c r="I45" s="239"/>
      <c r="J45" s="236"/>
      <c r="L45" s="160"/>
    </row>
    <row r="46" spans="1:18" ht="14.25" customHeight="1">
      <c r="A46" s="255">
        <v>46022</v>
      </c>
      <c r="B46" s="240" t="s">
        <v>246</v>
      </c>
      <c r="C46" s="236" t="s">
        <v>214</v>
      </c>
      <c r="D46" s="236" t="s">
        <v>215</v>
      </c>
      <c r="E46" s="236" t="s">
        <v>13</v>
      </c>
      <c r="F46" s="237" t="s">
        <v>98</v>
      </c>
      <c r="G46" s="238">
        <v>25</v>
      </c>
      <c r="H46" s="239">
        <v>100</v>
      </c>
      <c r="I46" s="239">
        <f>G46*H46</f>
        <v>2500</v>
      </c>
      <c r="J46" s="236" t="s">
        <v>212</v>
      </c>
      <c r="M46" s="161"/>
      <c r="N46" s="161"/>
      <c r="O46" s="161"/>
      <c r="P46" s="161"/>
      <c r="Q46" s="161"/>
      <c r="R46" s="161"/>
    </row>
    <row r="47" spans="1:18" ht="14.25" customHeight="1" thickBot="1">
      <c r="A47" s="256"/>
      <c r="B47" s="240"/>
      <c r="C47" s="236"/>
      <c r="D47" s="236"/>
      <c r="E47" s="236"/>
      <c r="F47" s="237"/>
      <c r="G47" s="238"/>
      <c r="H47" s="239"/>
      <c r="I47" s="239"/>
      <c r="J47" s="236"/>
      <c r="M47" s="161"/>
      <c r="N47" s="161"/>
      <c r="O47" s="161"/>
      <c r="P47" s="161"/>
      <c r="Q47" s="161"/>
      <c r="R47" s="161"/>
    </row>
    <row r="48" spans="1:18" ht="14.25" customHeight="1" thickBot="1">
      <c r="A48" s="162"/>
      <c r="B48" s="162"/>
      <c r="C48" s="252" t="s">
        <v>247</v>
      </c>
      <c r="D48" s="252"/>
      <c r="E48" s="252"/>
      <c r="F48" s="163"/>
      <c r="G48" s="164"/>
      <c r="H48" s="165"/>
      <c r="I48" s="166">
        <f>SUM(I5:I47)</f>
        <v>25858</v>
      </c>
      <c r="J48" s="167"/>
      <c r="M48" s="161"/>
      <c r="N48" s="161"/>
      <c r="O48" s="161"/>
      <c r="P48" s="161"/>
      <c r="Q48" s="161"/>
      <c r="R48" s="161"/>
    </row>
    <row r="49" spans="1:26" ht="17.25" customHeight="1">
      <c r="A49" s="52"/>
      <c r="B49" s="52"/>
      <c r="C49" s="52"/>
      <c r="D49" s="53"/>
      <c r="E49" s="53"/>
      <c r="F49" s="53"/>
      <c r="G49" s="53"/>
      <c r="H49" s="53"/>
      <c r="I49" s="53"/>
      <c r="J49" s="52"/>
      <c r="K49" s="53"/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52"/>
      <c r="W49" s="52"/>
      <c r="X49" s="52"/>
      <c r="Y49" s="52"/>
      <c r="Z49" s="52"/>
    </row>
    <row r="50" spans="1:26" ht="14.4">
      <c r="A50" s="52"/>
      <c r="B50" s="52"/>
      <c r="C50" s="52"/>
      <c r="D50" s="52"/>
      <c r="E50" s="52"/>
      <c r="F50" s="52"/>
      <c r="G50" s="52"/>
      <c r="H50" s="52"/>
      <c r="I50" s="52"/>
      <c r="J50" s="52"/>
      <c r="K50" s="52"/>
      <c r="L50" s="52"/>
      <c r="M50" s="52"/>
      <c r="N50" s="52"/>
      <c r="O50" s="52"/>
      <c r="P50" s="52"/>
      <c r="Q50" s="52"/>
      <c r="R50" s="52"/>
      <c r="S50" s="52"/>
      <c r="T50" s="52"/>
      <c r="U50" s="52"/>
      <c r="V50" s="52"/>
      <c r="W50" s="52"/>
      <c r="X50" s="52"/>
      <c r="Y50" s="52"/>
      <c r="Z50" s="52"/>
    </row>
    <row r="51" spans="1:26" ht="17.25" customHeight="1">
      <c r="A51" s="52"/>
      <c r="B51" s="52"/>
      <c r="C51" s="54" t="s">
        <v>49</v>
      </c>
      <c r="D51" s="52"/>
      <c r="E51" s="52"/>
      <c r="F51" s="52"/>
      <c r="G51" s="52"/>
      <c r="H51" s="52"/>
      <c r="I51" s="54" t="s">
        <v>50</v>
      </c>
      <c r="J51" s="52"/>
      <c r="K51" s="52"/>
      <c r="L51" s="52"/>
      <c r="M51" s="52"/>
      <c r="N51" s="52"/>
      <c r="O51" s="55"/>
      <c r="P51" s="52"/>
      <c r="Q51" s="52"/>
      <c r="R51" s="52"/>
      <c r="S51" s="52"/>
      <c r="T51" s="52"/>
      <c r="U51" s="52"/>
      <c r="V51" s="52"/>
      <c r="W51" s="52"/>
      <c r="X51" s="52"/>
      <c r="Y51" s="52"/>
    </row>
    <row r="52" spans="1:26" ht="17.25" customHeight="1">
      <c r="A52" s="52"/>
      <c r="B52" s="52"/>
      <c r="C52" s="54" t="s">
        <v>34</v>
      </c>
      <c r="D52" s="52"/>
      <c r="E52" s="52"/>
      <c r="F52" s="52"/>
      <c r="G52" s="52"/>
      <c r="H52" s="52"/>
      <c r="I52" s="54" t="s">
        <v>35</v>
      </c>
      <c r="J52" s="52"/>
      <c r="K52" s="52"/>
      <c r="L52" s="52"/>
      <c r="M52" s="52"/>
      <c r="N52" s="52"/>
      <c r="O52" s="52"/>
      <c r="P52" s="52"/>
      <c r="Q52" s="52"/>
      <c r="R52" s="52"/>
      <c r="S52" s="52"/>
      <c r="T52" s="52"/>
      <c r="U52" s="52"/>
      <c r="V52" s="52"/>
      <c r="W52" s="52"/>
      <c r="X52" s="52"/>
      <c r="Y52" s="52"/>
    </row>
    <row r="53" spans="1:26" ht="17.25" customHeight="1">
      <c r="A53" s="52"/>
      <c r="B53" s="52"/>
      <c r="C53" s="54" t="s">
        <v>36</v>
      </c>
      <c r="D53" s="52"/>
      <c r="E53" s="52"/>
      <c r="F53" s="52"/>
      <c r="G53" s="52"/>
      <c r="H53" s="52"/>
      <c r="I53" s="54" t="s">
        <v>36</v>
      </c>
      <c r="J53" s="52"/>
      <c r="K53" s="52"/>
      <c r="L53" s="52"/>
      <c r="M53" s="52"/>
      <c r="N53" s="52"/>
      <c r="O53" s="52"/>
      <c r="P53" s="52"/>
      <c r="Q53" s="52"/>
      <c r="R53" s="52"/>
      <c r="S53" s="52"/>
      <c r="T53" s="52"/>
      <c r="U53" s="52"/>
      <c r="V53" s="52"/>
      <c r="W53" s="52"/>
      <c r="X53" s="52"/>
      <c r="Y53" s="52"/>
    </row>
    <row r="54" spans="1:26" ht="14.25" customHeight="1">
      <c r="A54" s="52"/>
      <c r="B54" s="52"/>
      <c r="C54" s="54" t="s">
        <v>51</v>
      </c>
      <c r="D54" s="52"/>
      <c r="E54" s="52"/>
      <c r="F54" s="52"/>
      <c r="G54" s="52"/>
      <c r="H54" s="52"/>
      <c r="I54" s="54" t="s">
        <v>51</v>
      </c>
      <c r="J54" s="52"/>
      <c r="K54" s="52"/>
      <c r="L54" s="52"/>
      <c r="M54" s="52"/>
      <c r="N54" s="52"/>
      <c r="O54" s="52"/>
      <c r="P54" s="52"/>
      <c r="Q54" s="52"/>
      <c r="R54" s="52"/>
      <c r="S54" s="52"/>
      <c r="T54" s="52"/>
      <c r="U54" s="52"/>
      <c r="V54" s="52"/>
      <c r="W54" s="52"/>
      <c r="X54" s="52"/>
      <c r="Y54" s="52"/>
    </row>
    <row r="55" spans="1:26" ht="14.25" customHeight="1">
      <c r="A55" s="52"/>
      <c r="B55" s="52"/>
      <c r="C55" s="52"/>
      <c r="D55" s="54"/>
      <c r="E55" s="52"/>
      <c r="F55" s="52"/>
      <c r="G55" s="52"/>
      <c r="H55" s="52"/>
      <c r="I55" s="52"/>
      <c r="J55" s="54"/>
      <c r="K55" s="52"/>
      <c r="L55" s="52"/>
      <c r="M55" s="52"/>
      <c r="N55" s="52"/>
      <c r="O55" s="52"/>
      <c r="P55" s="52"/>
      <c r="Q55" s="52"/>
      <c r="R55" s="52"/>
      <c r="S55" s="52"/>
      <c r="T55" s="52"/>
      <c r="U55" s="52"/>
      <c r="V55" s="52"/>
      <c r="W55" s="52"/>
      <c r="X55" s="52"/>
      <c r="Y55" s="52"/>
      <c r="Z55" s="52"/>
    </row>
    <row r="56" spans="1:26" ht="14.25" customHeight="1">
      <c r="A56" s="52"/>
      <c r="B56" s="52"/>
      <c r="C56" s="52"/>
      <c r="D56" s="54"/>
      <c r="E56" s="52"/>
      <c r="F56" s="52"/>
      <c r="G56" s="52"/>
      <c r="H56" s="52"/>
      <c r="I56" s="52"/>
      <c r="J56" s="54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</row>
    <row r="57" spans="1:26" ht="14.25" customHeight="1">
      <c r="A57" s="52"/>
      <c r="B57" s="52"/>
      <c r="C57" s="52"/>
      <c r="D57" s="52"/>
      <c r="E57" s="52"/>
      <c r="F57" s="54" t="s">
        <v>37</v>
      </c>
      <c r="G57" s="52"/>
      <c r="H57" s="52"/>
      <c r="I57" s="52"/>
      <c r="J57" s="52"/>
      <c r="K57" s="52"/>
      <c r="L57" s="52"/>
      <c r="M57" s="52"/>
      <c r="N57" s="52"/>
      <c r="O57" s="52"/>
      <c r="P57" s="52"/>
      <c r="Q57" s="52"/>
      <c r="R57" s="52"/>
      <c r="S57" s="52"/>
      <c r="T57" s="52"/>
      <c r="U57" s="52"/>
      <c r="V57" s="52"/>
      <c r="W57" s="52"/>
      <c r="X57" s="52"/>
      <c r="Y57" s="52"/>
      <c r="Z57" s="52"/>
    </row>
    <row r="58" spans="1:26" ht="15" customHeight="1">
      <c r="A58" s="52"/>
      <c r="B58" s="52"/>
      <c r="C58" s="52"/>
      <c r="D58" s="52"/>
      <c r="E58" s="52"/>
      <c r="F58" s="54" t="s">
        <v>31</v>
      </c>
      <c r="G58" s="52"/>
      <c r="H58" s="52"/>
      <c r="I58" s="52"/>
      <c r="J58" s="52"/>
      <c r="K58" s="52"/>
      <c r="L58" s="52"/>
      <c r="M58" s="52"/>
      <c r="N58" s="52"/>
      <c r="O58" s="52"/>
      <c r="P58" s="52"/>
      <c r="Q58" s="52"/>
      <c r="R58" s="52"/>
      <c r="S58" s="52"/>
      <c r="T58" s="52"/>
      <c r="U58" s="52"/>
      <c r="V58" s="52"/>
      <c r="W58" s="52"/>
      <c r="X58" s="52"/>
      <c r="Y58" s="52"/>
      <c r="Z58" s="52"/>
    </row>
    <row r="59" spans="1:26" ht="15" customHeight="1">
      <c r="A59" s="52"/>
      <c r="B59" s="52"/>
      <c r="C59" s="52"/>
      <c r="D59" s="52"/>
      <c r="E59" s="52"/>
      <c r="F59" s="54" t="s">
        <v>52</v>
      </c>
      <c r="G59" s="52"/>
      <c r="H59" s="52"/>
      <c r="I59" s="52"/>
      <c r="J59" s="52"/>
      <c r="K59" s="52"/>
      <c r="L59" s="52"/>
      <c r="M59" s="52"/>
      <c r="N59" s="52"/>
      <c r="O59" s="52"/>
      <c r="P59" s="52"/>
      <c r="Q59" s="52"/>
      <c r="R59" s="52"/>
      <c r="S59" s="52"/>
      <c r="T59" s="52"/>
      <c r="U59" s="52"/>
      <c r="V59" s="52"/>
      <c r="W59" s="52"/>
      <c r="X59" s="52"/>
      <c r="Y59" s="52"/>
      <c r="Z59" s="52"/>
    </row>
    <row r="60" spans="1:26" ht="15" customHeight="1">
      <c r="A60" s="52"/>
      <c r="B60" s="52"/>
      <c r="C60" s="52"/>
      <c r="D60" s="52"/>
      <c r="E60" s="52"/>
      <c r="F60" s="54" t="s">
        <v>53</v>
      </c>
      <c r="G60" s="52"/>
      <c r="H60" s="52"/>
      <c r="I60" s="52"/>
      <c r="J60" s="52"/>
      <c r="K60" s="52"/>
      <c r="L60" s="52"/>
      <c r="M60" s="52"/>
      <c r="N60" s="52"/>
      <c r="O60" s="52"/>
      <c r="P60" s="52"/>
      <c r="Q60" s="52"/>
      <c r="R60" s="52"/>
      <c r="S60" s="52"/>
      <c r="T60" s="52"/>
      <c r="U60" s="52"/>
      <c r="V60" s="52"/>
      <c r="W60" s="52"/>
      <c r="X60" s="52"/>
      <c r="Y60" s="52"/>
      <c r="Z60" s="52"/>
    </row>
    <row r="61" spans="1:26" ht="15" customHeight="1">
      <c r="A61" s="52"/>
      <c r="B61" s="52"/>
      <c r="C61" s="52"/>
      <c r="D61" s="52"/>
      <c r="E61" s="52"/>
      <c r="F61" s="54" t="s">
        <v>38</v>
      </c>
      <c r="G61" s="52"/>
      <c r="H61" s="52"/>
      <c r="I61" s="52"/>
      <c r="J61" s="52"/>
      <c r="K61" s="52"/>
      <c r="L61" s="52"/>
      <c r="M61" s="52"/>
      <c r="N61" s="52"/>
      <c r="O61" s="52"/>
      <c r="P61" s="52"/>
      <c r="Q61" s="52"/>
      <c r="R61" s="52"/>
      <c r="S61" s="52"/>
      <c r="T61" s="52"/>
      <c r="U61" s="52"/>
      <c r="V61" s="52"/>
      <c r="W61" s="52"/>
      <c r="X61" s="52"/>
      <c r="Y61" s="52"/>
      <c r="Z61" s="52"/>
    </row>
    <row r="62" spans="1:26" ht="15" customHeight="1">
      <c r="A62" s="52"/>
      <c r="B62" s="52"/>
      <c r="C62" s="52"/>
      <c r="D62" s="52"/>
      <c r="E62" s="52"/>
      <c r="F62" s="52"/>
      <c r="G62" s="52"/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2"/>
      <c r="Z62" s="52"/>
    </row>
    <row r="63" spans="1:26" ht="15" customHeight="1">
      <c r="A63" s="52"/>
      <c r="B63" s="52"/>
      <c r="C63" s="52"/>
      <c r="D63" s="52"/>
      <c r="E63" s="52"/>
      <c r="F63" s="52"/>
      <c r="G63" s="52"/>
      <c r="H63" s="52"/>
      <c r="I63" s="52"/>
      <c r="J63" s="52"/>
      <c r="K63" s="52"/>
      <c r="L63" s="52"/>
      <c r="M63" s="52"/>
      <c r="N63" s="52"/>
      <c r="O63" s="52"/>
      <c r="P63" s="52"/>
      <c r="Q63" s="52"/>
      <c r="R63" s="52"/>
      <c r="S63" s="52"/>
      <c r="T63" s="52"/>
      <c r="U63" s="52"/>
      <c r="V63" s="52"/>
      <c r="W63" s="52"/>
      <c r="X63" s="52"/>
      <c r="Y63" s="52"/>
      <c r="Z63" s="52"/>
    </row>
    <row r="64" spans="1:26" ht="15" customHeight="1">
      <c r="A64" s="52"/>
      <c r="B64" s="52"/>
      <c r="C64" s="52"/>
      <c r="D64" s="52"/>
      <c r="E64" s="52"/>
      <c r="F64" s="52"/>
      <c r="G64" s="52"/>
      <c r="H64" s="52"/>
      <c r="I64" s="52"/>
      <c r="J64" s="52"/>
      <c r="K64" s="52"/>
      <c r="L64" s="52"/>
      <c r="M64" s="52"/>
      <c r="N64" s="52"/>
      <c r="O64" s="52"/>
      <c r="P64" s="52"/>
      <c r="Q64" s="52"/>
      <c r="R64" s="52"/>
      <c r="S64" s="52"/>
      <c r="T64" s="52"/>
      <c r="U64" s="52"/>
      <c r="V64" s="52"/>
      <c r="W64" s="52"/>
      <c r="X64" s="52"/>
      <c r="Y64" s="52"/>
      <c r="Z64" s="52"/>
    </row>
    <row r="65" spans="1:26" ht="15" customHeight="1">
      <c r="A65" s="52"/>
      <c r="B65" s="52"/>
      <c r="C65" s="52"/>
      <c r="D65" s="52"/>
      <c r="E65" s="52"/>
      <c r="F65" s="52"/>
      <c r="G65" s="52"/>
      <c r="H65" s="52"/>
      <c r="I65" s="52"/>
      <c r="J65" s="52"/>
      <c r="K65" s="52"/>
      <c r="L65" s="52"/>
      <c r="M65" s="52"/>
      <c r="N65" s="52"/>
      <c r="O65" s="52"/>
      <c r="P65" s="52"/>
      <c r="Q65" s="52"/>
      <c r="R65" s="52"/>
      <c r="S65" s="52"/>
      <c r="T65" s="52"/>
      <c r="U65" s="52"/>
      <c r="V65" s="52"/>
      <c r="W65" s="52"/>
      <c r="X65" s="52"/>
      <c r="Y65" s="52"/>
      <c r="Z65" s="52"/>
    </row>
    <row r="66" spans="1:26" ht="15" customHeight="1">
      <c r="A66" s="52"/>
      <c r="B66" s="52"/>
      <c r="C66" s="52"/>
      <c r="D66" s="52"/>
      <c r="E66" s="52"/>
      <c r="F66" s="52"/>
      <c r="G66" s="52"/>
      <c r="H66" s="52"/>
      <c r="I66" s="52"/>
      <c r="J66" s="52"/>
      <c r="K66" s="52"/>
      <c r="L66" s="52"/>
      <c r="M66" s="52"/>
      <c r="N66" s="52"/>
      <c r="O66" s="52"/>
      <c r="P66" s="52"/>
      <c r="Q66" s="52"/>
      <c r="R66" s="52"/>
      <c r="S66" s="52"/>
      <c r="T66" s="52"/>
      <c r="U66" s="52"/>
      <c r="V66" s="52"/>
      <c r="W66" s="52"/>
      <c r="X66" s="52"/>
      <c r="Y66" s="52"/>
      <c r="Z66" s="52"/>
    </row>
    <row r="67" spans="1:26" ht="15" customHeight="1">
      <c r="A67" s="52"/>
      <c r="B67" s="52"/>
      <c r="C67" s="52"/>
      <c r="D67" s="52"/>
      <c r="E67" s="52"/>
      <c r="F67" s="52"/>
      <c r="G67" s="52"/>
      <c r="H67" s="52"/>
      <c r="I67" s="52"/>
      <c r="J67" s="52"/>
      <c r="K67" s="52"/>
      <c r="L67" s="52"/>
      <c r="M67" s="52"/>
      <c r="N67" s="52"/>
      <c r="O67" s="52"/>
      <c r="P67" s="52"/>
      <c r="Q67" s="52"/>
      <c r="R67" s="52"/>
      <c r="S67" s="52"/>
      <c r="T67" s="52"/>
      <c r="U67" s="52"/>
      <c r="V67" s="52"/>
      <c r="W67" s="52"/>
      <c r="X67" s="52"/>
      <c r="Y67" s="52"/>
      <c r="Z67" s="52"/>
    </row>
    <row r="68" spans="1:26" ht="15" customHeight="1">
      <c r="A68" s="52"/>
      <c r="B68" s="52"/>
      <c r="C68" s="52"/>
      <c r="D68" s="52"/>
      <c r="E68" s="52"/>
      <c r="F68" s="52"/>
      <c r="G68" s="52"/>
      <c r="H68" s="52"/>
      <c r="I68" s="52"/>
      <c r="J68" s="52"/>
      <c r="K68" s="52"/>
      <c r="L68" s="52"/>
      <c r="M68" s="52"/>
      <c r="N68" s="52"/>
      <c r="O68" s="52"/>
      <c r="P68" s="52"/>
      <c r="Q68" s="52"/>
      <c r="R68" s="52"/>
      <c r="S68" s="52"/>
      <c r="T68" s="52"/>
      <c r="U68" s="52"/>
      <c r="V68" s="52"/>
      <c r="W68" s="52"/>
      <c r="X68" s="52"/>
      <c r="Y68" s="52"/>
      <c r="Z68" s="52"/>
    </row>
    <row r="69" spans="1:26" ht="15" customHeight="1">
      <c r="A69" s="52"/>
      <c r="B69" s="52"/>
      <c r="C69" s="52"/>
      <c r="D69" s="52"/>
      <c r="E69" s="52"/>
      <c r="F69" s="52"/>
      <c r="G69" s="52"/>
      <c r="H69" s="52"/>
      <c r="I69" s="52"/>
      <c r="J69" s="52"/>
      <c r="K69" s="52"/>
      <c r="L69" s="52"/>
      <c r="M69" s="52"/>
      <c r="N69" s="52"/>
      <c r="O69" s="52"/>
      <c r="P69" s="52"/>
      <c r="Q69" s="52"/>
      <c r="R69" s="52"/>
      <c r="S69" s="52"/>
      <c r="T69" s="52"/>
      <c r="U69" s="52"/>
      <c r="V69" s="52"/>
      <c r="W69" s="52"/>
      <c r="X69" s="52"/>
      <c r="Y69" s="52"/>
      <c r="Z69" s="52"/>
    </row>
    <row r="70" spans="1:26" ht="15" customHeight="1">
      <c r="A70" s="52"/>
      <c r="B70" s="52"/>
      <c r="C70" s="52"/>
      <c r="D70" s="52"/>
      <c r="E70" s="52"/>
      <c r="F70" s="52"/>
      <c r="G70" s="52"/>
      <c r="H70" s="52"/>
      <c r="I70" s="52"/>
      <c r="J70" s="52"/>
      <c r="K70" s="52"/>
      <c r="L70" s="52"/>
      <c r="M70" s="52"/>
      <c r="N70" s="52"/>
      <c r="O70" s="52"/>
      <c r="P70" s="52"/>
      <c r="Q70" s="52"/>
      <c r="R70" s="52"/>
      <c r="S70" s="52"/>
      <c r="T70" s="52"/>
      <c r="U70" s="52"/>
      <c r="V70" s="52"/>
      <c r="W70" s="52"/>
      <c r="X70" s="52"/>
      <c r="Y70" s="52"/>
      <c r="Z70" s="52"/>
    </row>
    <row r="71" spans="1:26" ht="15.45" customHeight="1">
      <c r="A71" s="52"/>
      <c r="B71" s="52"/>
      <c r="C71" s="52"/>
      <c r="D71" s="52"/>
      <c r="E71" s="52"/>
      <c r="F71" s="52"/>
      <c r="G71" s="52"/>
      <c r="H71" s="52"/>
      <c r="I71" s="52"/>
      <c r="J71" s="52"/>
      <c r="K71" s="52"/>
      <c r="L71" s="52"/>
      <c r="M71" s="52"/>
      <c r="N71" s="52"/>
      <c r="O71" s="52"/>
      <c r="P71" s="52"/>
      <c r="Q71" s="52"/>
      <c r="R71" s="52"/>
      <c r="S71" s="52"/>
      <c r="T71" s="52"/>
      <c r="U71" s="52"/>
      <c r="V71" s="52"/>
      <c r="W71" s="52"/>
      <c r="X71" s="52"/>
      <c r="Y71" s="52"/>
      <c r="Z71" s="52"/>
    </row>
    <row r="72" spans="1:26" ht="15" customHeight="1">
      <c r="A72" s="52"/>
      <c r="B72" s="52"/>
      <c r="C72" s="52"/>
      <c r="D72" s="52"/>
      <c r="E72" s="52"/>
      <c r="F72" s="52"/>
      <c r="G72" s="52"/>
      <c r="H72" s="52"/>
      <c r="I72" s="52"/>
      <c r="J72" s="52"/>
      <c r="K72" s="52"/>
      <c r="L72" s="52"/>
      <c r="M72" s="52"/>
      <c r="N72" s="52"/>
      <c r="O72" s="52"/>
      <c r="P72" s="52"/>
      <c r="Q72" s="52"/>
      <c r="R72" s="52"/>
      <c r="S72" s="52"/>
      <c r="T72" s="52"/>
      <c r="U72" s="52"/>
      <c r="V72" s="52"/>
      <c r="W72" s="52"/>
      <c r="X72" s="52"/>
      <c r="Y72" s="52"/>
      <c r="Z72" s="52"/>
    </row>
  </sheetData>
  <mergeCells count="197">
    <mergeCell ref="J44:J45"/>
    <mergeCell ref="A46:A47"/>
    <mergeCell ref="B46:B47"/>
    <mergeCell ref="C46:C47"/>
    <mergeCell ref="D46:D47"/>
    <mergeCell ref="E46:E47"/>
    <mergeCell ref="F46:F47"/>
    <mergeCell ref="G46:G47"/>
    <mergeCell ref="H46:H47"/>
    <mergeCell ref="I46:I47"/>
    <mergeCell ref="J46:J47"/>
    <mergeCell ref="I44:I45"/>
    <mergeCell ref="C48:E48"/>
    <mergeCell ref="A44:A45"/>
    <mergeCell ref="B44:B45"/>
    <mergeCell ref="C44:C45"/>
    <mergeCell ref="D44:D45"/>
    <mergeCell ref="E44:E45"/>
    <mergeCell ref="F44:F45"/>
    <mergeCell ref="G44:G45"/>
    <mergeCell ref="H44:H45"/>
    <mergeCell ref="J40:J41"/>
    <mergeCell ref="A42:A43"/>
    <mergeCell ref="B42:B43"/>
    <mergeCell ref="C42:C43"/>
    <mergeCell ref="D42:D43"/>
    <mergeCell ref="E42:E43"/>
    <mergeCell ref="F42:F43"/>
    <mergeCell ref="G42:G43"/>
    <mergeCell ref="H42:H43"/>
    <mergeCell ref="I42:I43"/>
    <mergeCell ref="J42:J43"/>
    <mergeCell ref="A40:A41"/>
    <mergeCell ref="B40:B41"/>
    <mergeCell ref="C40:C41"/>
    <mergeCell ref="D40:D41"/>
    <mergeCell ref="E40:E41"/>
    <mergeCell ref="F40:F41"/>
    <mergeCell ref="G40:G41"/>
    <mergeCell ref="H40:H41"/>
    <mergeCell ref="I40:I41"/>
    <mergeCell ref="J32:J33"/>
    <mergeCell ref="A38:A39"/>
    <mergeCell ref="B38:B39"/>
    <mergeCell ref="C38:C39"/>
    <mergeCell ref="D38:D39"/>
    <mergeCell ref="E38:E39"/>
    <mergeCell ref="F38:F39"/>
    <mergeCell ref="G38:G39"/>
    <mergeCell ref="H38:H39"/>
    <mergeCell ref="I38:I39"/>
    <mergeCell ref="J38:J39"/>
    <mergeCell ref="A34:J34"/>
    <mergeCell ref="A35:J35"/>
    <mergeCell ref="A36:J36"/>
    <mergeCell ref="A32:A33"/>
    <mergeCell ref="B32:B33"/>
    <mergeCell ref="C32:C33"/>
    <mergeCell ref="D32:D33"/>
    <mergeCell ref="E32:E33"/>
    <mergeCell ref="F32:F33"/>
    <mergeCell ref="G32:G33"/>
    <mergeCell ref="H32:H33"/>
    <mergeCell ref="I32:I33"/>
    <mergeCell ref="J28:J29"/>
    <mergeCell ref="A30:A31"/>
    <mergeCell ref="B30:B31"/>
    <mergeCell ref="C30:C31"/>
    <mergeCell ref="D30:D31"/>
    <mergeCell ref="E30:E31"/>
    <mergeCell ref="F30:F31"/>
    <mergeCell ref="G30:G31"/>
    <mergeCell ref="H30:H31"/>
    <mergeCell ref="I30:I31"/>
    <mergeCell ref="J30:J31"/>
    <mergeCell ref="A28:A29"/>
    <mergeCell ref="B28:B29"/>
    <mergeCell ref="C28:C29"/>
    <mergeCell ref="D28:D29"/>
    <mergeCell ref="E28:E29"/>
    <mergeCell ref="F28:F29"/>
    <mergeCell ref="G28:G29"/>
    <mergeCell ref="H28:H29"/>
    <mergeCell ref="I28:I29"/>
    <mergeCell ref="J24:J25"/>
    <mergeCell ref="A26:A27"/>
    <mergeCell ref="B26:B27"/>
    <mergeCell ref="C26:C27"/>
    <mergeCell ref="D26:D27"/>
    <mergeCell ref="E26:E27"/>
    <mergeCell ref="F26:F27"/>
    <mergeCell ref="G26:G27"/>
    <mergeCell ref="H26:H27"/>
    <mergeCell ref="I26:I27"/>
    <mergeCell ref="J26:J27"/>
    <mergeCell ref="A24:A25"/>
    <mergeCell ref="B24:B25"/>
    <mergeCell ref="C24:C25"/>
    <mergeCell ref="D24:D25"/>
    <mergeCell ref="E24:E25"/>
    <mergeCell ref="F24:F25"/>
    <mergeCell ref="G24:G25"/>
    <mergeCell ref="H24:H25"/>
    <mergeCell ref="I24:I25"/>
    <mergeCell ref="J20:J21"/>
    <mergeCell ref="A22:A23"/>
    <mergeCell ref="B22:B23"/>
    <mergeCell ref="C22:C23"/>
    <mergeCell ref="D22:D23"/>
    <mergeCell ref="E22:E23"/>
    <mergeCell ref="F22:F23"/>
    <mergeCell ref="G22:G23"/>
    <mergeCell ref="H22:H23"/>
    <mergeCell ref="I22:I23"/>
    <mergeCell ref="J22:J23"/>
    <mergeCell ref="A20:A21"/>
    <mergeCell ref="B20:B21"/>
    <mergeCell ref="C20:C21"/>
    <mergeCell ref="D20:D21"/>
    <mergeCell ref="E20:E21"/>
    <mergeCell ref="F20:F21"/>
    <mergeCell ref="G20:G21"/>
    <mergeCell ref="H20:H21"/>
    <mergeCell ref="I20:I21"/>
    <mergeCell ref="J16:J17"/>
    <mergeCell ref="A18:A19"/>
    <mergeCell ref="B18:B19"/>
    <mergeCell ref="C18:C19"/>
    <mergeCell ref="D18:D19"/>
    <mergeCell ref="E18:E19"/>
    <mergeCell ref="F18:F19"/>
    <mergeCell ref="G18:G19"/>
    <mergeCell ref="H18:H19"/>
    <mergeCell ref="I18:I19"/>
    <mergeCell ref="J18:J19"/>
    <mergeCell ref="A16:A17"/>
    <mergeCell ref="B16:B17"/>
    <mergeCell ref="C16:C17"/>
    <mergeCell ref="D16:D17"/>
    <mergeCell ref="E16:E17"/>
    <mergeCell ref="F16:F17"/>
    <mergeCell ref="G16:G17"/>
    <mergeCell ref="H16:H17"/>
    <mergeCell ref="I16:I17"/>
    <mergeCell ref="J12:J13"/>
    <mergeCell ref="A14:A15"/>
    <mergeCell ref="B14:B15"/>
    <mergeCell ref="C14:C15"/>
    <mergeCell ref="D14:D15"/>
    <mergeCell ref="E14:E15"/>
    <mergeCell ref="F14:F15"/>
    <mergeCell ref="G14:G15"/>
    <mergeCell ref="H14:H15"/>
    <mergeCell ref="I14:I15"/>
    <mergeCell ref="J14:J15"/>
    <mergeCell ref="A12:A13"/>
    <mergeCell ref="B12:B13"/>
    <mergeCell ref="C12:C13"/>
    <mergeCell ref="D12:D13"/>
    <mergeCell ref="E12:E13"/>
    <mergeCell ref="F12:F13"/>
    <mergeCell ref="G12:G13"/>
    <mergeCell ref="H12:H13"/>
    <mergeCell ref="I12:I13"/>
    <mergeCell ref="J8:J9"/>
    <mergeCell ref="A10:A11"/>
    <mergeCell ref="B10:B11"/>
    <mergeCell ref="C10:C11"/>
    <mergeCell ref="D10:D11"/>
    <mergeCell ref="E10:E11"/>
    <mergeCell ref="F10:F11"/>
    <mergeCell ref="G10:G11"/>
    <mergeCell ref="H10:H11"/>
    <mergeCell ref="I10:I11"/>
    <mergeCell ref="J10:J11"/>
    <mergeCell ref="A8:A9"/>
    <mergeCell ref="B8:B9"/>
    <mergeCell ref="C8:C9"/>
    <mergeCell ref="D8:D9"/>
    <mergeCell ref="E8:E9"/>
    <mergeCell ref="F8:F9"/>
    <mergeCell ref="G8:G9"/>
    <mergeCell ref="H8:H9"/>
    <mergeCell ref="I8:I9"/>
    <mergeCell ref="A1:J1"/>
    <mergeCell ref="A2:J2"/>
    <mergeCell ref="A3:J3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</mergeCells>
  <pageMargins left="0.23622047244094491" right="0.23622047244094491" top="0.55118110236220474" bottom="0.55118110236220474" header="0.31496062992125984" footer="0.31496062992125984"/>
  <pageSetup scale="83" fitToHeight="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Of. Generales</vt:lpstr>
      <vt:lpstr>VILLAS</vt:lpstr>
      <vt:lpstr>CADIPSIC</vt:lpstr>
      <vt:lpstr>CADIPSIC!Área_de_impresión</vt:lpstr>
      <vt:lpstr>'Of. Generales'!Área_de_impresión</vt:lpstr>
      <vt:lpstr>VILLAS!Área_de_impresión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Rebeca Rojas Ramirez</dc:creator>
  <cp:lastModifiedBy>Yehick Padilla</cp:lastModifiedBy>
  <cp:lastPrinted>2026-01-12T22:47:53Z</cp:lastPrinted>
  <dcterms:created xsi:type="dcterms:W3CDTF">2024-10-11T18:35:39Z</dcterms:created>
  <dcterms:modified xsi:type="dcterms:W3CDTF">2026-01-22T00:58:58Z</dcterms:modified>
</cp:coreProperties>
</file>