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l\Donaciones\2026\"/>
    </mc:Choice>
  </mc:AlternateContent>
  <xr:revisionPtr revIDLastSave="0" documentId="13_ncr:1_{47000C29-E4C8-40BB-BA48-69722748A157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Of. Generales" sheetId="1" r:id="rId1"/>
    <sheet name="VILLAS" sheetId="2" r:id="rId2"/>
    <sheet name="CADIPSIC" sheetId="4" r:id="rId3"/>
  </sheets>
  <definedNames>
    <definedName name="_xlnm.Print_Area" localSheetId="2">CADIPSIC!$A$1:$J$74</definedName>
    <definedName name="_xlnm.Print_Area" localSheetId="0">'Of. Generales'!$A$1:$J$89</definedName>
    <definedName name="_xlnm.Print_Area" localSheetId="1">VILLAS!$A$1:$J$28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I76" i="1" l="1"/>
  <c r="I78" i="1"/>
  <c r="I55" i="4" l="1"/>
  <c r="I53" i="4"/>
  <c r="I51" i="4"/>
  <c r="I49" i="4"/>
  <c r="I47" i="4"/>
  <c r="I45" i="4"/>
  <c r="I43" i="4"/>
  <c r="I41" i="4"/>
  <c r="I35" i="4"/>
  <c r="I33" i="4"/>
  <c r="I31" i="4"/>
  <c r="I29" i="4"/>
  <c r="I27" i="4"/>
  <c r="I25" i="4"/>
  <c r="I23" i="4"/>
  <c r="I21" i="4"/>
  <c r="I19" i="4"/>
  <c r="I17" i="4"/>
  <c r="I15" i="4"/>
  <c r="I13" i="4"/>
  <c r="I11" i="4"/>
  <c r="I9" i="4"/>
  <c r="I7" i="4"/>
  <c r="I5" i="4"/>
  <c r="I57" i="4" l="1"/>
  <c r="I82" i="1" s="1"/>
  <c r="I17" i="2" l="1"/>
  <c r="I16" i="2"/>
  <c r="I15" i="2"/>
  <c r="I14" i="2"/>
  <c r="I13" i="2"/>
  <c r="I12" i="2"/>
  <c r="I11" i="2"/>
  <c r="I10" i="2"/>
  <c r="I9" i="2"/>
  <c r="I8" i="2"/>
  <c r="I7" i="2"/>
  <c r="I6" i="2"/>
  <c r="I5" i="2"/>
  <c r="I18" i="2" l="1"/>
  <c r="I81" i="1" s="1"/>
  <c r="I80" i="1" l="1"/>
  <c r="I75" i="1" l="1"/>
  <c r="A68" i="1"/>
  <c r="I55" i="1" l="1"/>
  <c r="A47" i="1" l="1"/>
  <c r="I32" i="1"/>
  <c r="I20" i="1"/>
  <c r="I16" i="1"/>
  <c r="G14" i="1"/>
  <c r="G11" i="1"/>
  <c r="I12" i="1" l="1"/>
  <c r="I13" i="1"/>
  <c r="I14" i="1"/>
  <c r="I15" i="1"/>
  <c r="I17" i="1"/>
  <c r="I18" i="1"/>
  <c r="I19" i="1"/>
  <c r="I11" i="1"/>
  <c r="G10" i="1"/>
  <c r="I74" i="1" l="1"/>
  <c r="I73" i="1"/>
  <c r="I72" i="1"/>
  <c r="I71" i="1"/>
  <c r="I66" i="1"/>
  <c r="I65" i="1"/>
  <c r="I64" i="1"/>
  <c r="I63" i="1"/>
  <c r="I59" i="1"/>
  <c r="I60" i="1"/>
  <c r="I61" i="1"/>
  <c r="I62" i="1"/>
  <c r="I58" i="1"/>
  <c r="I57" i="1"/>
  <c r="I56" i="1"/>
  <c r="I54" i="1"/>
  <c r="I53" i="1"/>
  <c r="I52" i="1"/>
  <c r="I51" i="1"/>
  <c r="I50" i="1"/>
  <c r="I23" i="1"/>
  <c r="I30" i="1"/>
  <c r="I31" i="1"/>
  <c r="I38" i="1"/>
  <c r="I39" i="1"/>
  <c r="I40" i="1"/>
  <c r="I41" i="1"/>
  <c r="I42" i="1"/>
  <c r="I43" i="1"/>
  <c r="I44" i="1"/>
  <c r="I45" i="1"/>
  <c r="I22" i="1"/>
  <c r="I8" i="1"/>
  <c r="I10" i="1"/>
  <c r="I9" i="1"/>
  <c r="I28" i="1" l="1"/>
  <c r="I83" i="1" l="1"/>
  <c r="I34" i="1" l="1"/>
  <c r="I35" i="1"/>
  <c r="I37" i="1" l="1"/>
  <c r="I36" i="1"/>
  <c r="I6" i="1" l="1"/>
</calcChain>
</file>

<file path=xl/sharedStrings.xml><?xml version="1.0" encoding="utf-8"?>
<sst xmlns="http://schemas.openxmlformats.org/spreadsheetml/2006/main" count="556" uniqueCount="208">
  <si>
    <t xml:space="preserve">OFICINAS GENERALES </t>
  </si>
  <si>
    <t>Fecha de donación</t>
  </si>
  <si>
    <t>Folio</t>
  </si>
  <si>
    <t>Concepto nombre del donativo</t>
  </si>
  <si>
    <t>Donante</t>
  </si>
  <si>
    <t>Tipo de donativo y/o CFDI</t>
  </si>
  <si>
    <t>Cantidad</t>
  </si>
  <si>
    <t>Precio Unitario</t>
  </si>
  <si>
    <t xml:space="preserve">Precio Total </t>
  </si>
  <si>
    <t>Nombre del donatario</t>
  </si>
  <si>
    <t xml:space="preserve">DONATIVOS VILLAS MIRAVALLE </t>
  </si>
  <si>
    <t>DONATIVOS CADIPSIC</t>
  </si>
  <si>
    <t>De la Administración Pública Municipal Denominado Sistema DIF Guadalajara.</t>
  </si>
  <si>
    <t>Especie</t>
  </si>
  <si>
    <t xml:space="preserve">SISTEMA PARA EL DESARROLLO INTEGRAL DE LA FAMILIA    </t>
  </si>
  <si>
    <t>CADIPSIC</t>
  </si>
  <si>
    <t xml:space="preserve">FECHA DE DONACIÓN </t>
  </si>
  <si>
    <t xml:space="preserve">FOLIO </t>
  </si>
  <si>
    <t xml:space="preserve">CONCEPTO NOMBRE DEL DONATIVO </t>
  </si>
  <si>
    <t xml:space="preserve">DONANTE </t>
  </si>
  <si>
    <t xml:space="preserve">TIPO DE DONATIVO Y/O CFDI </t>
  </si>
  <si>
    <t>UNIDAD DE MEDIDA</t>
  </si>
  <si>
    <t xml:space="preserve">COSTO UNITARIO </t>
  </si>
  <si>
    <t xml:space="preserve">COSTO TOTAL </t>
  </si>
  <si>
    <t xml:space="preserve">NOMBRE DEL DONATARIO </t>
  </si>
  <si>
    <t>TOTAL</t>
  </si>
  <si>
    <t xml:space="preserve">                SISTEMA PARA EL DESARROLLO INTEGRAL DE LA FAMILIA DEL MUNICIPIO DE GUADALAJARA</t>
  </si>
  <si>
    <t>Unidad de medida</t>
  </si>
  <si>
    <t xml:space="preserve">CANTIDAD </t>
  </si>
  <si>
    <t>Titular de Procuraciòn de Fondos del OPD</t>
  </si>
  <si>
    <t>DONATIVOS OFICINAS CENTRALES</t>
  </si>
  <si>
    <t>Titular de Procuración de Fondos del OPD</t>
  </si>
  <si>
    <t>Lic. Laura  Avelar Ledón</t>
  </si>
  <si>
    <t>CFDI</t>
  </si>
  <si>
    <t>Jefe de Departamento Del Programa CADIPSIC</t>
  </si>
  <si>
    <t>Soporte De Administración CADIPSIC Palmas</t>
  </si>
  <si>
    <t>OPD de la Administración Pública Municipal</t>
  </si>
  <si>
    <t>LIC. LAURA ALICIA AVELAR LEDON</t>
  </si>
  <si>
    <t>C.P. 44680 Tel.3338365444</t>
  </si>
  <si>
    <t>Procuración de Fondos DIF GDL</t>
  </si>
  <si>
    <t>piezas</t>
  </si>
  <si>
    <t>Fundación Stella Vega, A.C.</t>
  </si>
  <si>
    <t>pieza</t>
  </si>
  <si>
    <t>ALBERGUE VILLAS MIRAVALLE</t>
  </si>
  <si>
    <t>Calle Eulogio Parra # 2539 col. Circunvalación Guevara, Guadalajara Jalisco, C.P. 44680   Tel. 33 3836 3444</t>
  </si>
  <si>
    <t>Marisol Benavides</t>
  </si>
  <si>
    <t xml:space="preserve">Monetaria </t>
  </si>
  <si>
    <t>Depósito en efectivo para el proyecto de vida de los pupilos de delegación</t>
  </si>
  <si>
    <t>Verde Valle</t>
  </si>
  <si>
    <t>Sacos de arroz</t>
  </si>
  <si>
    <t>Sacos de frijol</t>
  </si>
  <si>
    <t>Sacos de lenteja</t>
  </si>
  <si>
    <t>Sacos de Garbanzo</t>
  </si>
  <si>
    <t>Boletos de acceso</t>
  </si>
  <si>
    <t>Acuario Michin</t>
  </si>
  <si>
    <t>bultos</t>
  </si>
  <si>
    <t>pelotas</t>
  </si>
  <si>
    <t>Voluntariado DIF Guadalajara</t>
  </si>
  <si>
    <t>DIF Jalisco</t>
  </si>
  <si>
    <t>frijol refrito isadora</t>
  </si>
  <si>
    <t>juguetes</t>
  </si>
  <si>
    <t>caja</t>
  </si>
  <si>
    <t>Lupita Gallo, A.C.</t>
  </si>
  <si>
    <t>pasteles</t>
  </si>
  <si>
    <t xml:space="preserve">TOTAL DONATIVO EN ESPECIE </t>
  </si>
  <si>
    <t>CONCENTRADO DONATIVOS ENTRADAS ENERO 2026</t>
  </si>
  <si>
    <t>roscas</t>
  </si>
  <si>
    <t>Walmart</t>
  </si>
  <si>
    <t>despensas</t>
  </si>
  <si>
    <t>La Salteña</t>
  </si>
  <si>
    <t>camisas para caballero</t>
  </si>
  <si>
    <t>suéter caballero</t>
  </si>
  <si>
    <t>chamarra caballero</t>
  </si>
  <si>
    <t>playera caballero manga larga</t>
  </si>
  <si>
    <t>blusas dama</t>
  </si>
  <si>
    <t>chamarras dama</t>
  </si>
  <si>
    <t>tenis caballero</t>
  </si>
  <si>
    <t>tenis niña</t>
  </si>
  <si>
    <t>pares</t>
  </si>
  <si>
    <t>Balam</t>
  </si>
  <si>
    <t>Conjuntos deportivos dama c/mallas largas</t>
  </si>
  <si>
    <t>Conjuntos deportivos dama c/mallas cortas</t>
  </si>
  <si>
    <t>sudaderas basicas con capucha para hombre</t>
  </si>
  <si>
    <t>pants de felpa p/caballero azul marino</t>
  </si>
  <si>
    <t>Depósito en efectivo para cumpleaños y domingos pupilos de Villas Miravalle</t>
  </si>
  <si>
    <t xml:space="preserve">Fundación Necahual </t>
  </si>
  <si>
    <t>Voluntaria Anahí Barón</t>
  </si>
  <si>
    <t>rosca grande</t>
  </si>
  <si>
    <t>rosca chica</t>
  </si>
  <si>
    <t>Depósito en efectivo para la compra de alimento para los adultos mayores</t>
  </si>
  <si>
    <t>Cadena Comercial OXXO, S.A. de C.V.</t>
  </si>
  <si>
    <t>cenas</t>
  </si>
  <si>
    <t xml:space="preserve">María del Mar López </t>
  </si>
  <si>
    <t>vestidos de fiesta usados en buen estado</t>
  </si>
  <si>
    <t>Héctor Fajardo</t>
  </si>
  <si>
    <t>bases individuales usadas en buen estado</t>
  </si>
  <si>
    <t>Mónica González</t>
  </si>
  <si>
    <t>Verónica Nieto</t>
  </si>
  <si>
    <t>Areli Jacqueline Ortiz Zavala</t>
  </si>
  <si>
    <t>Martha Rebeca Navarro Betancourt</t>
  </si>
  <si>
    <t>vestido de fiesta usados en buen estado</t>
  </si>
  <si>
    <t>bloqueador facial antienvejecimiento</t>
  </si>
  <si>
    <t xml:space="preserve">bloqueador solar facial </t>
  </si>
  <si>
    <t>dasavena c/10kg</t>
  </si>
  <si>
    <t>gel fijador rocca-6 1000g</t>
  </si>
  <si>
    <t>agua mineral</t>
  </si>
  <si>
    <t>cajas</t>
  </si>
  <si>
    <t>paquete</t>
  </si>
  <si>
    <t>pastel 3 leches</t>
  </si>
  <si>
    <t>pastel mil hojas</t>
  </si>
  <si>
    <t>Pastelería PETIT</t>
  </si>
  <si>
    <t>Pastelerías Marisa</t>
  </si>
  <si>
    <t xml:space="preserve">despensas </t>
  </si>
  <si>
    <t>bolsas con fruta (plátano,guayaba,naranja,pepino y manzana)</t>
  </si>
  <si>
    <t>jugos diferentes sabores (19 hermanos)</t>
  </si>
  <si>
    <t>muffin</t>
  </si>
  <si>
    <t>bebidas diferentes (yakult,leches santa clara,yogurth 19 hermanos)</t>
  </si>
  <si>
    <t>desayunos (guisado pollo,frijoles,arroz, agua y tortillas)</t>
  </si>
  <si>
    <t>CONCENTRADO DONATIVOS ENTRADA ENERO 2026</t>
  </si>
  <si>
    <t>1205</t>
  </si>
  <si>
    <t>CONCENTRADO DONATIVOS ENTRADA ENERO 2025</t>
  </si>
  <si>
    <t>sombreros de charro</t>
  </si>
  <si>
    <t xml:space="preserve">  </t>
  </si>
  <si>
    <t>Ma. de Jesús Carrillo Gallardo</t>
  </si>
  <si>
    <t>Pares de tenis color balnco distintas tallas</t>
  </si>
  <si>
    <t>Ulises Villanueva</t>
  </si>
  <si>
    <t>Pares</t>
  </si>
  <si>
    <t>Albergue Villas Miravalle</t>
  </si>
  <si>
    <t>Piezas de Juguetes</t>
  </si>
  <si>
    <t>Comisaria de policias de Guadalajara</t>
  </si>
  <si>
    <t>Pieza</t>
  </si>
  <si>
    <t>Hora de sow de magia</t>
  </si>
  <si>
    <t>Familia Mendoza Peréz</t>
  </si>
  <si>
    <t>Servicio</t>
  </si>
  <si>
    <t xml:space="preserve">Piezas de Tacos dorados </t>
  </si>
  <si>
    <t>Familia Mendoza Lopez</t>
  </si>
  <si>
    <t>Kilo de Carnitas</t>
  </si>
  <si>
    <t>Kilo</t>
  </si>
  <si>
    <t>Pieza de Roscas de Reyes</t>
  </si>
  <si>
    <t>Pieza de leche Deslactosada Santa Clara Varios Sabores 180 ml</t>
  </si>
  <si>
    <t>Pares de sandalias CROCS</t>
  </si>
  <si>
    <t>Pieza de cepillos para peinar</t>
  </si>
  <si>
    <t>Pares de calcetines</t>
  </si>
  <si>
    <t xml:space="preserve">Repelente liquido de insectos con atomizador </t>
  </si>
  <si>
    <t>ICE Camp</t>
  </si>
  <si>
    <t>Protector solar 90 g</t>
  </si>
  <si>
    <t>Productos de limpieza</t>
  </si>
  <si>
    <t>OXXO</t>
  </si>
  <si>
    <t>TOTAL DONATIVOS DEL PERIODO EN ESPECIE</t>
  </si>
  <si>
    <t>Lic. Leticia Orozco Rubio</t>
  </si>
  <si>
    <t>Jefatura del Departamento de Gestión Administrativa de CHVM</t>
  </si>
  <si>
    <t>Lic. Laura Avelar Ledón</t>
  </si>
  <si>
    <t>Calle Eulogio Parra # 2539 col. Circunvalación Guevara, Guadalajara Jalisco</t>
  </si>
  <si>
    <t>C.P. 44680   Tel. 33 3836 3444</t>
  </si>
  <si>
    <t>Alimento Preparado Variado</t>
  </si>
  <si>
    <t>Las Delicias de Mamá Cukita</t>
  </si>
  <si>
    <t>Litro</t>
  </si>
  <si>
    <t>Procuración de Fondos del Sistema DIF Gdl.</t>
  </si>
  <si>
    <t>1206</t>
  </si>
  <si>
    <t xml:space="preserve"> Cena</t>
  </si>
  <si>
    <t xml:space="preserve">Cesar Alejandro Delgadillo, Ricardo Cuellar </t>
  </si>
  <si>
    <t>servicio</t>
  </si>
  <si>
    <t>39</t>
  </si>
  <si>
    <t>1207</t>
  </si>
  <si>
    <t xml:space="preserve">pastel a granel </t>
  </si>
  <si>
    <t xml:space="preserve">Petit </t>
  </si>
  <si>
    <t>1208</t>
  </si>
  <si>
    <t xml:space="preserve">Rosca de Reyes </t>
  </si>
  <si>
    <t xml:space="preserve">panaderia becerra </t>
  </si>
  <si>
    <t>1209</t>
  </si>
  <si>
    <t xml:space="preserve">Calzado  usado </t>
  </si>
  <si>
    <t>Publico en general</t>
  </si>
  <si>
    <t>Par</t>
  </si>
  <si>
    <t>1210</t>
  </si>
  <si>
    <t xml:space="preserve">Prenda de vestir  usada </t>
  </si>
  <si>
    <t>1211</t>
  </si>
  <si>
    <t>Cena Completa</t>
  </si>
  <si>
    <t xml:space="preserve">Restaurante Bruna </t>
  </si>
  <si>
    <t>1212</t>
  </si>
  <si>
    <t>1213</t>
  </si>
  <si>
    <t>1214</t>
  </si>
  <si>
    <t xml:space="preserve">publico en general </t>
  </si>
  <si>
    <t>1215</t>
  </si>
  <si>
    <t>1216</t>
  </si>
  <si>
    <t xml:space="preserve"> Tostada</t>
  </si>
  <si>
    <t xml:space="preserve">Tostadas Santiago 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</si>
  <si>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</si>
  <si>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</si>
  <si>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</si>
  <si>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</si>
  <si>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</si>
  <si>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</si>
  <si>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</si>
  <si>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</si>
  <si>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</si>
  <si>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</si>
  <si>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</si>
  <si>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 xml:space="preserve">pan </t>
  </si>
  <si>
    <t>1228</t>
  </si>
  <si>
    <t>bolillo</t>
  </si>
  <si>
    <t xml:space="preserve">Fatima Garcia Topete </t>
  </si>
  <si>
    <t xml:space="preserve">C. EDNA GABRIELA VALDEZ RÍOS </t>
  </si>
  <si>
    <t xml:space="preserve">Lic. ROLDAN CRUZ LAZARO </t>
  </si>
  <si>
    <t>Denominado Sistema  DIF Guadalajara</t>
  </si>
  <si>
    <t xml:space="preserve">Titular de Procuración de Fondos del OPD  </t>
  </si>
  <si>
    <t>de la Administración Pública Municipal Denominado Sistema  DIF Guadalajara</t>
  </si>
  <si>
    <t xml:space="preserve">Calle Eulogio Parra #2539 col. Circunvalacion guevara, Guadalajara Jalisco </t>
  </si>
  <si>
    <t>Complemento de folio 1164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</si>
</sst>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.00_-;\-&quot;$&quot;* #,##0.00_-;_-&quot;$&quot;* &quot;-&quot;??_-;_-@"/>
    <numFmt numFmtId="165" formatCode="d/m/yyyy"/>
    <numFmt numFmtId="166" formatCode="&quot;$&quot;#,##0.00"/>
    <numFmt numFmtId="167" formatCode="&quot;$&quot;#,##0"/>
  </numFmts>
  <fonts count="29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 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3"/>
      <color theme="1"/>
      <name val="Calibri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11" fillId="0" borderId="0"/>
    <xf numFmtId="0" fontId="11" fillId="0" borderId="0"/>
  </cellStyleXfs>
  <cellXfs count="271">
    <xf numFmtId="0" fontId="0" fillId="0" borderId="0" xfId="0"/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/>
    </xf>
    <xf numFmtId="44" fontId="3" fillId="0" borderId="0" xfId="0" applyNumberFormat="1" applyFon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0" fillId="2" borderId="0" xfId="0" applyFill="1"/>
    <xf numFmtId="0" fontId="5" fillId="2" borderId="14" xfId="0" applyNumberFormat="1" applyFont="1" applyFill="1" applyBorder="1" applyAlignment="1">
      <alignment horizontal="center" vertical="center"/>
    </xf>
    <xf numFmtId="44" fontId="5" fillId="2" borderId="14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44" fontId="5" fillId="2" borderId="14" xfId="0" applyNumberFormat="1" applyFont="1" applyFill="1" applyBorder="1" applyAlignment="1">
      <alignment vertical="center" wrapText="1"/>
    </xf>
    <xf numFmtId="44" fontId="12" fillId="0" borderId="14" xfId="0" applyNumberFormat="1" applyFont="1" applyBorder="1"/>
    <xf numFmtId="0" fontId="0" fillId="0" borderId="0" xfId="0" applyFill="1"/>
    <xf numFmtId="0" fontId="13" fillId="0" borderId="0" xfId="0" applyFont="1"/>
    <xf numFmtId="44" fontId="0" fillId="0" borderId="0" xfId="0" applyNumberFormat="1"/>
    <xf numFmtId="0" fontId="5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2" borderId="20" xfId="0" applyFont="1" applyFill="1" applyBorder="1" applyAlignment="1">
      <alignment horizontal="center" vertical="center" wrapText="1"/>
    </xf>
    <xf numFmtId="14" fontId="2" fillId="0" borderId="0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0" fillId="0" borderId="0" xfId="0" applyBorder="1"/>
    <xf numFmtId="0" fontId="15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44" fontId="14" fillId="0" borderId="23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/>
    <xf numFmtId="0" fontId="5" fillId="2" borderId="14" xfId="0" applyFont="1" applyFill="1" applyBorder="1" applyAlignment="1">
      <alignment horizontal="center" vertical="center" wrapText="1"/>
    </xf>
    <xf numFmtId="14" fontId="4" fillId="2" borderId="19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5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/>
    <xf numFmtId="44" fontId="12" fillId="0" borderId="0" xfId="0" applyNumberFormat="1" applyFont="1" applyBorder="1"/>
    <xf numFmtId="0" fontId="5" fillId="2" borderId="14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8" fontId="12" fillId="0" borderId="14" xfId="0" applyNumberFormat="1" applyFont="1" applyBorder="1" applyAlignment="1">
      <alignment horizontal="right"/>
    </xf>
    <xf numFmtId="0" fontId="5" fillId="2" borderId="21" xfId="0" applyFont="1" applyFill="1" applyBorder="1" applyAlignment="1">
      <alignment horizontal="center" vertical="center" wrapText="1"/>
    </xf>
    <xf numFmtId="14" fontId="4" fillId="2" borderId="12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center" vertical="center" wrapText="1"/>
    </xf>
    <xf numFmtId="44" fontId="5" fillId="2" borderId="21" xfId="0" applyNumberFormat="1" applyFont="1" applyFill="1" applyBorder="1" applyAlignment="1">
      <alignment horizontal="center" vertical="center" wrapText="1"/>
    </xf>
    <xf numFmtId="44" fontId="5" fillId="2" borderId="13" xfId="0" applyNumberFormat="1" applyFont="1" applyFill="1" applyBorder="1" applyAlignment="1">
      <alignment horizontal="center" vertical="center" wrapText="1"/>
    </xf>
    <xf numFmtId="0" fontId="5" fillId="2" borderId="21" xfId="0" applyNumberFormat="1" applyFont="1" applyFill="1" applyBorder="1" applyAlignment="1">
      <alignment horizontal="center" vertical="center"/>
    </xf>
    <xf numFmtId="0" fontId="18" fillId="0" borderId="13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18" fillId="0" borderId="14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164" fontId="18" fillId="0" borderId="13" xfId="0" applyNumberFormat="1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164" fontId="18" fillId="0" borderId="24" xfId="0" applyNumberFormat="1" applyFont="1" applyBorder="1" applyAlignment="1">
      <alignment horizontal="center" vertical="center"/>
    </xf>
    <xf numFmtId="44" fontId="5" fillId="2" borderId="32" xfId="0" applyNumberFormat="1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left" vertical="center" wrapText="1"/>
    </xf>
    <xf numFmtId="14" fontId="4" fillId="2" borderId="2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14" fontId="0" fillId="0" borderId="0" xfId="0" applyNumberFormat="1"/>
    <xf numFmtId="0" fontId="8" fillId="0" borderId="0" xfId="1"/>
    <xf numFmtId="0" fontId="19" fillId="0" borderId="0" xfId="0" applyFont="1" applyBorder="1" applyAlignment="1">
      <alignment horizontal="center" vertical="center"/>
    </xf>
    <xf numFmtId="44" fontId="19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44" fontId="5" fillId="2" borderId="21" xfId="0" applyNumberFormat="1" applyFont="1" applyFill="1" applyBorder="1" applyAlignment="1">
      <alignment horizontal="center" vertical="center" wrapText="1"/>
    </xf>
    <xf numFmtId="44" fontId="5" fillId="2" borderId="13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14" fontId="4" fillId="2" borderId="25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21" xfId="0" applyNumberFormat="1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14" fontId="4" fillId="2" borderId="12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4" fontId="5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0" fillId="0" borderId="42" xfId="0" applyBorder="1" applyAlignment="1">
      <alignment horizontal="center" vertical="center"/>
    </xf>
    <xf numFmtId="0" fontId="18" fillId="0" borderId="28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5" fillId="2" borderId="28" xfId="0" applyNumberFormat="1" applyFont="1" applyFill="1" applyBorder="1" applyAlignment="1">
      <alignment horizontal="center" vertical="center"/>
    </xf>
    <xf numFmtId="44" fontId="5" fillId="2" borderId="28" xfId="0" applyNumberFormat="1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 wrapText="1"/>
    </xf>
    <xf numFmtId="44" fontId="5" fillId="2" borderId="24" xfId="0" applyNumberFormat="1" applyFont="1" applyFill="1" applyBorder="1" applyAlignment="1">
      <alignment horizontal="center" vertical="center" wrapText="1"/>
    </xf>
    <xf numFmtId="44" fontId="5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0" fillId="0" borderId="16" xfId="0" applyBorder="1" applyAlignment="1"/>
    <xf numFmtId="0" fontId="21" fillId="0" borderId="16" xfId="0" applyFont="1" applyBorder="1" applyAlignment="1">
      <alignment wrapText="1"/>
    </xf>
    <xf numFmtId="0" fontId="0" fillId="0" borderId="43" xfId="0" applyBorder="1" applyAlignment="1"/>
    <xf numFmtId="0" fontId="18" fillId="0" borderId="24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center" vertical="center"/>
    </xf>
    <xf numFmtId="164" fontId="18" fillId="0" borderId="28" xfId="0" applyNumberFormat="1" applyFont="1" applyBorder="1" applyAlignment="1">
      <alignment horizontal="center" vertical="center"/>
    </xf>
    <xf numFmtId="0" fontId="0" fillId="0" borderId="44" xfId="0" applyBorder="1" applyAlignment="1"/>
    <xf numFmtId="44" fontId="3" fillId="2" borderId="13" xfId="0" applyNumberFormat="1" applyFont="1" applyFill="1" applyBorder="1" applyAlignment="1">
      <alignment horizontal="center" vertical="center" wrapText="1"/>
    </xf>
    <xf numFmtId="166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2" fillId="0" borderId="36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166" fontId="22" fillId="0" borderId="38" xfId="0" applyNumberFormat="1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 wrapText="1"/>
    </xf>
    <xf numFmtId="8" fontId="23" fillId="0" borderId="0" xfId="0" applyNumberFormat="1" applyFont="1" applyAlignment="1">
      <alignment horizontal="center"/>
    </xf>
    <xf numFmtId="0" fontId="22" fillId="0" borderId="38" xfId="0" applyFont="1" applyBorder="1" applyAlignment="1">
      <alignment horizontal="center" vertical="center"/>
    </xf>
    <xf numFmtId="167" fontId="23" fillId="0" borderId="0" xfId="0" applyNumberFormat="1" applyFont="1" applyAlignment="1">
      <alignment horizontal="center" vertical="center"/>
    </xf>
    <xf numFmtId="166" fontId="22" fillId="0" borderId="36" xfId="0" applyNumberFormat="1" applyFont="1" applyBorder="1" applyAlignment="1">
      <alignment horizontal="center" vertical="center"/>
    </xf>
    <xf numFmtId="166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center"/>
    </xf>
    <xf numFmtId="165" fontId="25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4" fontId="22" fillId="0" borderId="45" xfId="0" applyNumberFormat="1" applyFont="1" applyBorder="1" applyAlignment="1">
      <alignment horizontal="center" vertical="center"/>
    </xf>
    <xf numFmtId="14" fontId="22" fillId="0" borderId="37" xfId="0" applyNumberFormat="1" applyFont="1" applyBorder="1" applyAlignment="1">
      <alignment horizontal="center" vertical="center"/>
    </xf>
    <xf numFmtId="8" fontId="23" fillId="0" borderId="38" xfId="0" applyNumberFormat="1" applyFont="1" applyBorder="1" applyAlignment="1">
      <alignment horizontal="center" vertical="center"/>
    </xf>
    <xf numFmtId="167" fontId="22" fillId="0" borderId="38" xfId="0" applyNumberFormat="1" applyFont="1" applyBorder="1" applyAlignment="1">
      <alignment horizontal="center" vertical="center"/>
    </xf>
    <xf numFmtId="166" fontId="25" fillId="0" borderId="48" xfId="0" applyNumberFormat="1" applyFont="1" applyBorder="1" applyAlignment="1">
      <alignment horizontal="center"/>
    </xf>
    <xf numFmtId="0" fontId="25" fillId="0" borderId="49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 wrapText="1"/>
    </xf>
    <xf numFmtId="0" fontId="19" fillId="0" borderId="0" xfId="0" applyFont="1"/>
    <xf numFmtId="0" fontId="27" fillId="0" borderId="0" xfId="3" applyFont="1" applyAlignment="1">
      <alignment wrapText="1"/>
    </xf>
    <xf numFmtId="0" fontId="27" fillId="0" borderId="0" xfId="3" applyFont="1" applyAlignment="1">
      <alignment horizontal="center" wrapText="1"/>
    </xf>
    <xf numFmtId="0" fontId="24" fillId="0" borderId="0" xfId="0" applyFont="1" applyAlignment="1">
      <alignment horizontal="center" vertical="center"/>
    </xf>
    <xf numFmtId="0" fontId="28" fillId="0" borderId="0" xfId="0" applyFont="1"/>
    <xf numFmtId="0" fontId="24" fillId="0" borderId="0" xfId="0" applyFont="1" applyAlignment="1">
      <alignment horizontal="center"/>
    </xf>
    <xf numFmtId="0" fontId="27" fillId="0" borderId="0" xfId="2" applyFont="1"/>
    <xf numFmtId="0" fontId="27" fillId="0" borderId="0" xfId="2" applyFont="1" applyAlignment="1">
      <alignment horizontal="center"/>
    </xf>
    <xf numFmtId="44" fontId="19" fillId="0" borderId="50" xfId="0" applyNumberFormat="1" applyFont="1" applyBorder="1"/>
    <xf numFmtId="0" fontId="15" fillId="0" borderId="1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44" fontId="14" fillId="0" borderId="14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44" fontId="5" fillId="2" borderId="21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center" vertical="center"/>
    </xf>
    <xf numFmtId="164" fontId="18" fillId="0" borderId="21" xfId="0" applyNumberFormat="1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1" xfId="0" applyNumberFormat="1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4" fontId="4" fillId="2" borderId="34" xfId="0" applyNumberFormat="1" applyFont="1" applyFill="1" applyBorder="1" applyAlignment="1">
      <alignment horizontal="center" vertical="center" wrapText="1"/>
    </xf>
    <xf numFmtId="14" fontId="4" fillId="2" borderId="29" xfId="0" applyNumberFormat="1" applyFont="1" applyFill="1" applyBorder="1" applyAlignment="1">
      <alignment horizontal="center" vertical="center" wrapText="1"/>
    </xf>
    <xf numFmtId="14" fontId="4" fillId="2" borderId="12" xfId="0" applyNumberFormat="1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14" fontId="4" fillId="2" borderId="25" xfId="0" applyNumberFormat="1" applyFont="1" applyFill="1" applyBorder="1" applyAlignment="1">
      <alignment horizontal="center" vertical="center" wrapText="1"/>
    </xf>
    <xf numFmtId="14" fontId="4" fillId="2" borderId="33" xfId="0" applyNumberFormat="1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left" vertical="center" wrapText="1"/>
    </xf>
    <xf numFmtId="44" fontId="5" fillId="2" borderId="21" xfId="0" applyNumberFormat="1" applyFont="1" applyFill="1" applyBorder="1" applyAlignment="1">
      <alignment horizontal="center" vertical="center" wrapText="1"/>
    </xf>
    <xf numFmtId="44" fontId="5" fillId="2" borderId="13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right"/>
    </xf>
    <xf numFmtId="0" fontId="0" fillId="0" borderId="17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0" fontId="5" fillId="2" borderId="21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4" fontId="22" fillId="0" borderId="37" xfId="0" applyNumberFormat="1" applyFont="1" applyBorder="1" applyAlignment="1">
      <alignment horizontal="center" vertical="center"/>
    </xf>
    <xf numFmtId="0" fontId="21" fillId="0" borderId="37" xfId="0" applyFont="1" applyBorder="1"/>
    <xf numFmtId="0" fontId="22" fillId="0" borderId="38" xfId="0" applyFont="1" applyBorder="1" applyAlignment="1">
      <alignment horizontal="center" vertical="center"/>
    </xf>
    <xf numFmtId="0" fontId="21" fillId="0" borderId="38" xfId="0" applyFont="1" applyBorder="1"/>
    <xf numFmtId="0" fontId="22" fillId="0" borderId="0" xfId="0" applyFont="1" applyBorder="1" applyAlignment="1">
      <alignment horizontal="center"/>
    </xf>
    <xf numFmtId="0" fontId="0" fillId="0" borderId="0" xfId="0" applyFont="1" applyBorder="1" applyAlignment="1"/>
    <xf numFmtId="0" fontId="24" fillId="0" borderId="47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top"/>
    </xf>
    <xf numFmtId="165" fontId="25" fillId="0" borderId="0" xfId="0" applyNumberFormat="1" applyFont="1" applyBorder="1" applyAlignment="1">
      <alignment horizontal="center"/>
    </xf>
    <xf numFmtId="44" fontId="19" fillId="0" borderId="14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14" fontId="18" fillId="0" borderId="19" xfId="0" applyNumberFormat="1" applyFont="1" applyBorder="1" applyAlignment="1">
      <alignment horizontal="center" vertical="center" wrapText="1"/>
    </xf>
    <xf numFmtId="49" fontId="26" fillId="0" borderId="14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49" fontId="26" fillId="0" borderId="24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44" fontId="19" fillId="0" borderId="24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14" fontId="20" fillId="0" borderId="14" xfId="0" applyNumberFormat="1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44" fontId="20" fillId="0" borderId="14" xfId="0" applyNumberFormat="1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14" xfId="0" applyNumberFormat="1" applyFont="1" applyBorder="1" applyAlignment="1">
      <alignment horizontal="center" vertical="center" wrapText="1"/>
    </xf>
    <xf numFmtId="14" fontId="18" fillId="0" borderId="27" xfId="0" applyNumberFormat="1" applyFont="1" applyBorder="1" applyAlignment="1">
      <alignment horizontal="center" vertical="center" wrapText="1"/>
    </xf>
    <xf numFmtId="49" fontId="20" fillId="0" borderId="24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44" fontId="19" fillId="0" borderId="21" xfId="0" applyNumberFormat="1" applyFont="1" applyBorder="1" applyAlignment="1">
      <alignment horizontal="center" vertical="center"/>
    </xf>
    <xf numFmtId="44" fontId="19" fillId="0" borderId="13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</cellXfs>
  <cellStyles count="4">
    <cellStyle name="Normal" xfId="0" builtinId="0"/>
    <cellStyle name="Normal 2 2" xfId="2" xr:uid="{00000000-0005-0000-0000-000001000000}"/>
    <cellStyle name="Normal 3 2" xfId="3" xr:uid="{00000000-0005-0000-0000-000002000000}"/>
    <cellStyle name="Normal 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149985</xdr:rowOff>
    </xdr:from>
    <xdr:to>
      <xdr:col>2</xdr:col>
      <xdr:colOff>514349</xdr:colOff>
      <xdr:row>2</xdr:row>
      <xdr:rowOff>266645</xdr:rowOff>
    </xdr:to>
    <xdr:pic>
      <xdr:nvPicPr>
        <xdr:cNvPr id="3" name="Imagen 2" descr="Logos DIF GDL Pagina Web-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985"/>
          <a:ext cx="1602920" cy="883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45</xdr:row>
      <xdr:rowOff>149985</xdr:rowOff>
    </xdr:from>
    <xdr:to>
      <xdr:col>2</xdr:col>
      <xdr:colOff>514349</xdr:colOff>
      <xdr:row>47</xdr:row>
      <xdr:rowOff>266645</xdr:rowOff>
    </xdr:to>
    <xdr:pic>
      <xdr:nvPicPr>
        <xdr:cNvPr id="6" name="Imagen 5" descr="Logos DIF GDL Pagina Web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985"/>
          <a:ext cx="1602921" cy="874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23</xdr:row>
      <xdr:rowOff>149985</xdr:rowOff>
    </xdr:from>
    <xdr:to>
      <xdr:col>2</xdr:col>
      <xdr:colOff>514349</xdr:colOff>
      <xdr:row>25</xdr:row>
      <xdr:rowOff>266645</xdr:rowOff>
    </xdr:to>
    <xdr:pic>
      <xdr:nvPicPr>
        <xdr:cNvPr id="10" name="Imagen 9" descr="Logos DIF GDL Pagina Web-0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985"/>
          <a:ext cx="1602921" cy="874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66</xdr:row>
      <xdr:rowOff>149985</xdr:rowOff>
    </xdr:from>
    <xdr:to>
      <xdr:col>2</xdr:col>
      <xdr:colOff>514349</xdr:colOff>
      <xdr:row>68</xdr:row>
      <xdr:rowOff>266645</xdr:rowOff>
    </xdr:to>
    <xdr:pic>
      <xdr:nvPicPr>
        <xdr:cNvPr id="15" name="Imagen 14" descr="Logos DIF GDL Pagina Web-0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68894"/>
          <a:ext cx="1602921" cy="874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345544</xdr:colOff>
      <xdr:row>0</xdr:row>
      <xdr:rowOff>0</xdr:rowOff>
    </xdr:from>
    <xdr:to>
      <xdr:col>2</xdr:col>
      <xdr:colOff>497523</xdr:colOff>
      <xdr:row>2</xdr:row>
      <xdr:rowOff>243912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544" y="55427"/>
          <a:ext cx="2313790" cy="10105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370116</xdr:colOff>
      <xdr:row>0</xdr:row>
      <xdr:rowOff>47629</xdr:rowOff>
    </xdr:from>
    <xdr:to>
      <xdr:col>2</xdr:col>
      <xdr:colOff>887186</xdr:colOff>
      <xdr:row>2</xdr:row>
      <xdr:rowOff>178704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730" y="47629"/>
          <a:ext cx="2041070" cy="893075"/>
        </a:xfrm>
        <a:prstGeom prst="rect">
          <a:avLst/>
        </a:prstGeom>
      </xdr:spPr>
    </xdr:pic>
    <xdr:clientData/>
  </xdr:twoCellAnchor>
  <xdr:oneCellAnchor>
    <xdr:from>
      <xdr:col>0</xdr:col>
      <xdr:colOff>370116</xdr:colOff>
      <xdr:row>36</xdr:row>
      <xdr:rowOff>47629</xdr:rowOff>
    </xdr:from>
    <xdr:ext cx="2041070" cy="893075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116" y="47629"/>
          <a:ext cx="2041070" cy="893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9"/>
  <sheetViews>
    <sheetView tabSelected="1" zoomScale="145" zoomScaleNormal="145" workbookViewId="0">
      <selection activeCell="D9" sqref="D9"/>
    </sheetView>
  </sheetViews>
  <sheetFormatPr baseColWidth="10" defaultRowHeight="15"/>
  <cols>
    <col min="1" max="1" width="10.5703125" style="20" customWidth="1"/>
    <col min="2" max="2" width="8" style="20" customWidth="1"/>
    <col min="3" max="3" width="22.28515625" style="29" customWidth="1"/>
    <col min="4" max="4" width="19.28515625" style="20" customWidth="1"/>
    <col min="5" max="5" width="16.140625" style="20" customWidth="1"/>
    <col min="6" max="6" width="10.140625" style="29" customWidth="1"/>
    <col min="7" max="7" width="8.140625" customWidth="1"/>
    <col min="8" max="8" width="10.5703125" style="20" customWidth="1"/>
    <col min="9" max="9" width="13.85546875" customWidth="1"/>
    <col min="10" max="10" width="18.85546875" customWidth="1"/>
  </cols>
  <sheetData>
    <row r="1" spans="1:10" ht="30" customHeight="1">
      <c r="A1" s="53" t="s">
        <v>26</v>
      </c>
      <c r="B1" s="54"/>
      <c r="C1" s="54"/>
      <c r="D1" s="54"/>
      <c r="E1" s="54"/>
      <c r="F1" s="54"/>
      <c r="G1" s="54"/>
      <c r="H1" s="54"/>
      <c r="I1" s="54"/>
      <c r="J1" s="55"/>
    </row>
    <row r="2" spans="1:10" ht="30" customHeight="1">
      <c r="A2" s="179" t="s">
        <v>65</v>
      </c>
      <c r="B2" s="180"/>
      <c r="C2" s="180"/>
      <c r="D2" s="180"/>
      <c r="E2" s="180"/>
      <c r="F2" s="180"/>
      <c r="G2" s="180"/>
      <c r="H2" s="180"/>
      <c r="I2" s="180"/>
      <c r="J2" s="181"/>
    </row>
    <row r="3" spans="1:10" ht="30" customHeight="1" thickBot="1">
      <c r="A3" s="182" t="s">
        <v>0</v>
      </c>
      <c r="B3" s="183"/>
      <c r="C3" s="183"/>
      <c r="D3" s="183"/>
      <c r="E3" s="183"/>
      <c r="F3" s="183"/>
      <c r="G3" s="183"/>
      <c r="H3" s="183"/>
      <c r="I3" s="183"/>
      <c r="J3" s="184"/>
    </row>
    <row r="4" spans="1:10" ht="30" customHeight="1" thickBot="1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27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 s="13" customFormat="1" ht="24">
      <c r="A5" s="95">
        <v>46027</v>
      </c>
      <c r="B5" s="96">
        <v>1164</v>
      </c>
      <c r="C5" s="98" t="s">
        <v>66</v>
      </c>
      <c r="D5" s="94" t="s">
        <v>67</v>
      </c>
      <c r="E5" s="44" t="s">
        <v>13</v>
      </c>
      <c r="F5" s="59" t="s">
        <v>40</v>
      </c>
      <c r="G5" s="99">
        <v>30</v>
      </c>
      <c r="H5" s="92">
        <v>279</v>
      </c>
      <c r="I5" s="15">
        <f>G5*H5</f>
        <v>8370</v>
      </c>
      <c r="J5" s="33" t="s">
        <v>39</v>
      </c>
    </row>
    <row r="6" spans="1:10" s="13" customFormat="1" ht="11.65" customHeight="1">
      <c r="A6" s="199">
        <v>46029</v>
      </c>
      <c r="B6" s="175">
        <v>1165</v>
      </c>
      <c r="C6" s="209" t="s">
        <v>68</v>
      </c>
      <c r="D6" s="196" t="s">
        <v>41</v>
      </c>
      <c r="E6" s="44" t="s">
        <v>13</v>
      </c>
      <c r="F6" s="175" t="s">
        <v>40</v>
      </c>
      <c r="G6" s="207">
        <v>220</v>
      </c>
      <c r="H6" s="202">
        <v>328.79</v>
      </c>
      <c r="I6" s="202">
        <f>H6*G6</f>
        <v>72333.8</v>
      </c>
      <c r="J6" s="197" t="s">
        <v>39</v>
      </c>
    </row>
    <row r="7" spans="1:10" s="13" customFormat="1" ht="11.65" customHeight="1">
      <c r="A7" s="193"/>
      <c r="B7" s="176"/>
      <c r="C7" s="210"/>
      <c r="D7" s="187"/>
      <c r="E7" s="27" t="s">
        <v>33</v>
      </c>
      <c r="F7" s="176"/>
      <c r="G7" s="208"/>
      <c r="H7" s="203"/>
      <c r="I7" s="203"/>
      <c r="J7" s="190"/>
    </row>
    <row r="8" spans="1:10" s="13" customFormat="1" ht="24">
      <c r="A8" s="45">
        <v>46029</v>
      </c>
      <c r="B8" s="62">
        <v>1166</v>
      </c>
      <c r="C8" s="16" t="s">
        <v>53</v>
      </c>
      <c r="D8" s="65" t="s">
        <v>54</v>
      </c>
      <c r="E8" s="44" t="s">
        <v>13</v>
      </c>
      <c r="F8" s="59" t="s">
        <v>40</v>
      </c>
      <c r="G8" s="69">
        <v>833</v>
      </c>
      <c r="H8" s="67">
        <v>259</v>
      </c>
      <c r="I8" s="15">
        <f>H8*G8</f>
        <v>215747</v>
      </c>
      <c r="J8" s="66" t="s">
        <v>39</v>
      </c>
    </row>
    <row r="9" spans="1:10" s="13" customFormat="1" ht="24">
      <c r="A9" s="45">
        <v>46029</v>
      </c>
      <c r="B9" s="171">
        <v>1167</v>
      </c>
      <c r="C9" s="71" t="s">
        <v>66</v>
      </c>
      <c r="D9" s="16" t="s">
        <v>69</v>
      </c>
      <c r="E9" s="44" t="s">
        <v>13</v>
      </c>
      <c r="F9" s="44" t="s">
        <v>40</v>
      </c>
      <c r="G9" s="26">
        <v>1728</v>
      </c>
      <c r="H9" s="15">
        <v>400</v>
      </c>
      <c r="I9" s="15">
        <f>H9*G9</f>
        <v>691200</v>
      </c>
      <c r="J9" s="33" t="s">
        <v>39</v>
      </c>
    </row>
    <row r="10" spans="1:10" s="13" customFormat="1" ht="24">
      <c r="A10" s="199">
        <v>46029</v>
      </c>
      <c r="B10" s="175">
        <v>1168</v>
      </c>
      <c r="C10" s="70" t="s">
        <v>80</v>
      </c>
      <c r="D10" s="196" t="s">
        <v>79</v>
      </c>
      <c r="E10" s="97" t="s">
        <v>13</v>
      </c>
      <c r="F10" s="108" t="s">
        <v>40</v>
      </c>
      <c r="G10" s="100">
        <f>33+15+32</f>
        <v>80</v>
      </c>
      <c r="H10" s="93">
        <v>250</v>
      </c>
      <c r="I10" s="93">
        <f>H10*G10</f>
        <v>20000</v>
      </c>
      <c r="J10" s="197" t="s">
        <v>39</v>
      </c>
    </row>
    <row r="11" spans="1:10" s="13" customFormat="1" ht="24">
      <c r="A11" s="192"/>
      <c r="B11" s="195"/>
      <c r="C11" s="71" t="s">
        <v>70</v>
      </c>
      <c r="D11" s="186"/>
      <c r="E11" s="97" t="s">
        <v>13</v>
      </c>
      <c r="F11" s="108" t="s">
        <v>40</v>
      </c>
      <c r="G11" s="14">
        <f>40+20+22+31+20+20+1</f>
        <v>154</v>
      </c>
      <c r="H11" s="15">
        <v>250</v>
      </c>
      <c r="I11" s="93">
        <f>H11*G11</f>
        <v>38500</v>
      </c>
      <c r="J11" s="189"/>
    </row>
    <row r="12" spans="1:10" s="13" customFormat="1">
      <c r="A12" s="192"/>
      <c r="B12" s="195"/>
      <c r="C12" s="71" t="s">
        <v>71</v>
      </c>
      <c r="D12" s="186"/>
      <c r="E12" s="97" t="s">
        <v>13</v>
      </c>
      <c r="F12" s="108" t="s">
        <v>40</v>
      </c>
      <c r="G12" s="14">
        <v>8</v>
      </c>
      <c r="H12" s="15">
        <v>250</v>
      </c>
      <c r="I12" s="93">
        <f t="shared" ref="I12:I19" si="0">H12*G12</f>
        <v>2000</v>
      </c>
      <c r="J12" s="189"/>
    </row>
    <row r="13" spans="1:10" s="13" customFormat="1">
      <c r="A13" s="192"/>
      <c r="B13" s="195"/>
      <c r="C13" s="71" t="s">
        <v>72</v>
      </c>
      <c r="D13" s="186"/>
      <c r="E13" s="97" t="s">
        <v>13</v>
      </c>
      <c r="F13" s="108" t="s">
        <v>40</v>
      </c>
      <c r="G13" s="14">
        <v>15</v>
      </c>
      <c r="H13" s="15">
        <v>250</v>
      </c>
      <c r="I13" s="93">
        <f t="shared" si="0"/>
        <v>3750</v>
      </c>
      <c r="J13" s="189"/>
    </row>
    <row r="14" spans="1:10" s="13" customFormat="1" ht="24">
      <c r="A14" s="192"/>
      <c r="B14" s="195"/>
      <c r="C14" s="109" t="s">
        <v>73</v>
      </c>
      <c r="D14" s="186"/>
      <c r="E14" s="97" t="s">
        <v>13</v>
      </c>
      <c r="F14" s="108" t="s">
        <v>40</v>
      </c>
      <c r="G14" s="111">
        <f>109+1+109</f>
        <v>219</v>
      </c>
      <c r="H14" s="112">
        <v>250</v>
      </c>
      <c r="I14" s="93">
        <f t="shared" si="0"/>
        <v>54750</v>
      </c>
      <c r="J14" s="189"/>
    </row>
    <row r="15" spans="1:10" s="13" customFormat="1">
      <c r="A15" s="192"/>
      <c r="B15" s="195"/>
      <c r="C15" s="16" t="s">
        <v>74</v>
      </c>
      <c r="D15" s="186"/>
      <c r="E15" s="44" t="s">
        <v>13</v>
      </c>
      <c r="F15" s="108" t="s">
        <v>40</v>
      </c>
      <c r="G15" s="69">
        <v>28</v>
      </c>
      <c r="H15" s="67">
        <v>250</v>
      </c>
      <c r="I15" s="93">
        <f t="shared" si="0"/>
        <v>7000</v>
      </c>
      <c r="J15" s="189"/>
    </row>
    <row r="16" spans="1:10" s="13" customFormat="1" ht="24">
      <c r="A16" s="192"/>
      <c r="B16" s="195"/>
      <c r="C16" s="70" t="s">
        <v>81</v>
      </c>
      <c r="D16" s="186"/>
      <c r="E16" s="44" t="s">
        <v>13</v>
      </c>
      <c r="F16" s="60" t="s">
        <v>40</v>
      </c>
      <c r="G16" s="99">
        <v>9</v>
      </c>
      <c r="H16" s="92">
        <v>250</v>
      </c>
      <c r="I16" s="93">
        <f t="shared" si="0"/>
        <v>2250</v>
      </c>
      <c r="J16" s="189"/>
    </row>
    <row r="17" spans="1:10" s="13" customFormat="1">
      <c r="A17" s="192"/>
      <c r="B17" s="195"/>
      <c r="C17" s="98" t="s">
        <v>75</v>
      </c>
      <c r="D17" s="186"/>
      <c r="E17" s="44" t="s">
        <v>13</v>
      </c>
      <c r="F17" s="60" t="s">
        <v>40</v>
      </c>
      <c r="G17" s="99">
        <v>1</v>
      </c>
      <c r="H17" s="92">
        <v>250</v>
      </c>
      <c r="I17" s="93">
        <f t="shared" si="0"/>
        <v>250</v>
      </c>
      <c r="J17" s="189"/>
    </row>
    <row r="18" spans="1:10" s="13" customFormat="1">
      <c r="A18" s="192"/>
      <c r="B18" s="195"/>
      <c r="C18" s="98" t="s">
        <v>76</v>
      </c>
      <c r="D18" s="186"/>
      <c r="E18" s="44" t="s">
        <v>13</v>
      </c>
      <c r="F18" s="60" t="s">
        <v>78</v>
      </c>
      <c r="G18" s="99">
        <v>4</v>
      </c>
      <c r="H18" s="92">
        <v>250</v>
      </c>
      <c r="I18" s="93">
        <f t="shared" si="0"/>
        <v>1000</v>
      </c>
      <c r="J18" s="189"/>
    </row>
    <row r="19" spans="1:10" s="13" customFormat="1">
      <c r="A19" s="193"/>
      <c r="B19" s="176"/>
      <c r="C19" s="98" t="s">
        <v>77</v>
      </c>
      <c r="D19" s="187"/>
      <c r="E19" s="44" t="s">
        <v>13</v>
      </c>
      <c r="F19" s="110" t="s">
        <v>78</v>
      </c>
      <c r="G19" s="99">
        <v>2</v>
      </c>
      <c r="H19" s="92">
        <v>250</v>
      </c>
      <c r="I19" s="93">
        <f t="shared" si="0"/>
        <v>500</v>
      </c>
      <c r="J19" s="190"/>
    </row>
    <row r="20" spans="1:10" s="13" customFormat="1" ht="24.95" customHeight="1">
      <c r="A20" s="192">
        <v>46029</v>
      </c>
      <c r="B20" s="175">
        <v>1169</v>
      </c>
      <c r="C20" s="196" t="s">
        <v>84</v>
      </c>
      <c r="D20" s="196" t="s">
        <v>85</v>
      </c>
      <c r="E20" s="44" t="s">
        <v>46</v>
      </c>
      <c r="F20" s="175" t="s">
        <v>42</v>
      </c>
      <c r="G20" s="177">
        <v>1</v>
      </c>
      <c r="H20" s="202">
        <v>36750</v>
      </c>
      <c r="I20" s="202">
        <f>H20*G20</f>
        <v>36750</v>
      </c>
      <c r="J20" s="197" t="s">
        <v>39</v>
      </c>
    </row>
    <row r="21" spans="1:10" s="13" customFormat="1" ht="19.7" customHeight="1">
      <c r="A21" s="193"/>
      <c r="B21" s="176"/>
      <c r="C21" s="187"/>
      <c r="D21" s="187"/>
      <c r="E21" s="27" t="s">
        <v>33</v>
      </c>
      <c r="F21" s="176"/>
      <c r="G21" s="178"/>
      <c r="H21" s="203"/>
      <c r="I21" s="203"/>
      <c r="J21" s="190"/>
    </row>
    <row r="22" spans="1:10" s="13" customFormat="1" ht="31.35" customHeight="1">
      <c r="A22" s="199">
        <v>46029</v>
      </c>
      <c r="B22" s="175">
        <v>1170</v>
      </c>
      <c r="C22" s="58" t="s">
        <v>82</v>
      </c>
      <c r="D22" s="196" t="s">
        <v>57</v>
      </c>
      <c r="E22" s="44" t="s">
        <v>13</v>
      </c>
      <c r="F22" s="44" t="s">
        <v>40</v>
      </c>
      <c r="G22" s="14">
        <v>20</v>
      </c>
      <c r="H22" s="15">
        <v>59.99</v>
      </c>
      <c r="I22" s="15">
        <f t="shared" ref="I22:I57" si="1">H22*G22</f>
        <v>1199.8</v>
      </c>
      <c r="J22" s="33" t="s">
        <v>39</v>
      </c>
    </row>
    <row r="23" spans="1:10" s="13" customFormat="1" ht="36.75" thickBot="1">
      <c r="A23" s="200"/>
      <c r="B23" s="198"/>
      <c r="C23" s="84" t="s">
        <v>83</v>
      </c>
      <c r="D23" s="201"/>
      <c r="E23" s="46" t="s">
        <v>13</v>
      </c>
      <c r="F23" s="101" t="s">
        <v>55</v>
      </c>
      <c r="G23" s="113">
        <v>10</v>
      </c>
      <c r="H23" s="114">
        <v>69.989999999999995</v>
      </c>
      <c r="I23" s="83">
        <f t="shared" si="1"/>
        <v>699.9</v>
      </c>
      <c r="J23" s="48" t="s">
        <v>39</v>
      </c>
    </row>
    <row r="24" spans="1:10" ht="30" customHeight="1">
      <c r="A24" s="53" t="s">
        <v>26</v>
      </c>
      <c r="B24" s="54"/>
      <c r="C24" s="54"/>
      <c r="D24" s="54"/>
      <c r="E24" s="54"/>
      <c r="F24" s="54"/>
      <c r="G24" s="54"/>
      <c r="H24" s="54"/>
      <c r="I24" s="54"/>
      <c r="J24" s="55"/>
    </row>
    <row r="25" spans="1:10" ht="30" customHeight="1">
      <c r="A25" s="179" t="s">
        <v>65</v>
      </c>
      <c r="B25" s="180"/>
      <c r="C25" s="180"/>
      <c r="D25" s="180"/>
      <c r="E25" s="180"/>
      <c r="F25" s="180"/>
      <c r="G25" s="180"/>
      <c r="H25" s="180"/>
      <c r="I25" s="180"/>
      <c r="J25" s="181"/>
    </row>
    <row r="26" spans="1:10" ht="30" customHeight="1" thickBot="1">
      <c r="A26" s="182" t="s">
        <v>0</v>
      </c>
      <c r="B26" s="183"/>
      <c r="C26" s="183"/>
      <c r="D26" s="183"/>
      <c r="E26" s="183"/>
      <c r="F26" s="183"/>
      <c r="G26" s="183"/>
      <c r="H26" s="183"/>
      <c r="I26" s="183"/>
      <c r="J26" s="184"/>
    </row>
    <row r="27" spans="1:10" ht="30" customHeight="1" thickBot="1">
      <c r="A27" s="1" t="s">
        <v>1</v>
      </c>
      <c r="B27" s="2" t="s">
        <v>2</v>
      </c>
      <c r="C27" s="35" t="s">
        <v>3</v>
      </c>
      <c r="D27" s="3" t="s">
        <v>4</v>
      </c>
      <c r="E27" s="2" t="s">
        <v>5</v>
      </c>
      <c r="F27" s="49" t="s">
        <v>27</v>
      </c>
      <c r="G27" s="12" t="s">
        <v>6</v>
      </c>
      <c r="H27" s="4" t="s">
        <v>7</v>
      </c>
      <c r="I27" s="4" t="s">
        <v>8</v>
      </c>
      <c r="J27" s="2" t="s">
        <v>9</v>
      </c>
    </row>
    <row r="28" spans="1:10" s="13" customFormat="1" ht="24.95" customHeight="1">
      <c r="A28" s="192">
        <v>46029</v>
      </c>
      <c r="B28" s="175">
        <v>1171</v>
      </c>
      <c r="C28" s="196" t="s">
        <v>47</v>
      </c>
      <c r="D28" s="196" t="s">
        <v>45</v>
      </c>
      <c r="E28" s="44" t="s">
        <v>46</v>
      </c>
      <c r="F28" s="175" t="s">
        <v>42</v>
      </c>
      <c r="G28" s="177">
        <v>1</v>
      </c>
      <c r="H28" s="202">
        <v>1000</v>
      </c>
      <c r="I28" s="202">
        <f>H28*G28</f>
        <v>1000</v>
      </c>
      <c r="J28" s="197" t="s">
        <v>39</v>
      </c>
    </row>
    <row r="29" spans="1:10" s="13" customFormat="1" ht="19.7" customHeight="1">
      <c r="A29" s="193"/>
      <c r="B29" s="176"/>
      <c r="C29" s="187"/>
      <c r="D29" s="187"/>
      <c r="E29" s="27" t="s">
        <v>33</v>
      </c>
      <c r="F29" s="176"/>
      <c r="G29" s="178"/>
      <c r="H29" s="203"/>
      <c r="I29" s="203"/>
      <c r="J29" s="190"/>
    </row>
    <row r="30" spans="1:10" s="13" customFormat="1">
      <c r="A30" s="199">
        <v>46031</v>
      </c>
      <c r="B30" s="175">
        <v>1172</v>
      </c>
      <c r="C30" s="70" t="s">
        <v>87</v>
      </c>
      <c r="D30" s="196" t="s">
        <v>86</v>
      </c>
      <c r="E30" s="44" t="s">
        <v>13</v>
      </c>
      <c r="F30" s="64" t="s">
        <v>42</v>
      </c>
      <c r="G30" s="73">
        <v>1</v>
      </c>
      <c r="H30" s="76">
        <v>279</v>
      </c>
      <c r="I30" s="68">
        <f t="shared" si="1"/>
        <v>279</v>
      </c>
      <c r="J30" s="197" t="s">
        <v>39</v>
      </c>
    </row>
    <row r="31" spans="1:10" s="13" customFormat="1">
      <c r="A31" s="193"/>
      <c r="B31" s="176"/>
      <c r="C31" s="71" t="s">
        <v>88</v>
      </c>
      <c r="D31" s="187"/>
      <c r="E31" s="44" t="s">
        <v>13</v>
      </c>
      <c r="F31" s="64" t="s">
        <v>40</v>
      </c>
      <c r="G31" s="74">
        <v>2</v>
      </c>
      <c r="H31" s="77">
        <v>100</v>
      </c>
      <c r="I31" s="68">
        <f t="shared" si="1"/>
        <v>200</v>
      </c>
      <c r="J31" s="190"/>
    </row>
    <row r="32" spans="1:10" s="13" customFormat="1" ht="24.95" customHeight="1">
      <c r="A32" s="192">
        <v>46031</v>
      </c>
      <c r="B32" s="175">
        <v>1173</v>
      </c>
      <c r="C32" s="196" t="s">
        <v>89</v>
      </c>
      <c r="D32" s="196" t="s">
        <v>90</v>
      </c>
      <c r="E32" s="44" t="s">
        <v>46</v>
      </c>
      <c r="F32" s="175" t="s">
        <v>42</v>
      </c>
      <c r="G32" s="177">
        <v>1</v>
      </c>
      <c r="H32" s="202">
        <v>69123.149999999994</v>
      </c>
      <c r="I32" s="202">
        <f>H32*G32</f>
        <v>69123.149999999994</v>
      </c>
      <c r="J32" s="197" t="s">
        <v>39</v>
      </c>
    </row>
    <row r="33" spans="1:10" s="13" customFormat="1" ht="19.7" customHeight="1">
      <c r="A33" s="193"/>
      <c r="B33" s="176"/>
      <c r="C33" s="187"/>
      <c r="D33" s="187"/>
      <c r="E33" s="27" t="s">
        <v>33</v>
      </c>
      <c r="F33" s="176"/>
      <c r="G33" s="178"/>
      <c r="H33" s="203"/>
      <c r="I33" s="203"/>
      <c r="J33" s="190"/>
    </row>
    <row r="34" spans="1:10" s="13" customFormat="1">
      <c r="A34" s="199">
        <v>46036</v>
      </c>
      <c r="B34" s="175">
        <v>1174</v>
      </c>
      <c r="C34" s="16" t="s">
        <v>49</v>
      </c>
      <c r="D34" s="196" t="s">
        <v>48</v>
      </c>
      <c r="E34" s="44" t="s">
        <v>13</v>
      </c>
      <c r="F34" s="44" t="s">
        <v>40</v>
      </c>
      <c r="G34" s="14">
        <v>16</v>
      </c>
      <c r="H34" s="15">
        <v>327.20999999999998</v>
      </c>
      <c r="I34" s="15">
        <f>H34*G34</f>
        <v>5235.3599999999997</v>
      </c>
      <c r="J34" s="197" t="s">
        <v>39</v>
      </c>
    </row>
    <row r="35" spans="1:10" s="13" customFormat="1">
      <c r="A35" s="192"/>
      <c r="B35" s="195"/>
      <c r="C35" s="16" t="s">
        <v>50</v>
      </c>
      <c r="D35" s="186"/>
      <c r="E35" s="51" t="s">
        <v>13</v>
      </c>
      <c r="F35" s="44" t="s">
        <v>40</v>
      </c>
      <c r="G35" s="14">
        <v>10</v>
      </c>
      <c r="H35" s="15">
        <v>413.15</v>
      </c>
      <c r="I35" s="68">
        <f>H35*G35</f>
        <v>4131.5</v>
      </c>
      <c r="J35" s="189"/>
    </row>
    <row r="36" spans="1:10" s="13" customFormat="1" ht="13.7" customHeight="1">
      <c r="A36" s="192"/>
      <c r="B36" s="195"/>
      <c r="C36" s="16" t="s">
        <v>51</v>
      </c>
      <c r="D36" s="186"/>
      <c r="E36" s="51" t="s">
        <v>13</v>
      </c>
      <c r="F36" s="44" t="s">
        <v>40</v>
      </c>
      <c r="G36" s="14">
        <v>12</v>
      </c>
      <c r="H36" s="15">
        <v>366.74</v>
      </c>
      <c r="I36" s="21">
        <f>H36*G36</f>
        <v>4400.88</v>
      </c>
      <c r="J36" s="189"/>
    </row>
    <row r="37" spans="1:10" s="13" customFormat="1">
      <c r="A37" s="193"/>
      <c r="B37" s="176"/>
      <c r="C37" s="16" t="s">
        <v>52</v>
      </c>
      <c r="D37" s="187"/>
      <c r="E37" s="52" t="s">
        <v>33</v>
      </c>
      <c r="F37" s="44" t="s">
        <v>40</v>
      </c>
      <c r="G37" s="14">
        <v>5</v>
      </c>
      <c r="H37" s="15">
        <v>630.87</v>
      </c>
      <c r="I37" s="21">
        <f>H37*G37</f>
        <v>3154.35</v>
      </c>
      <c r="J37" s="190"/>
    </row>
    <row r="38" spans="1:10" s="13" customFormat="1" ht="24">
      <c r="A38" s="45">
        <v>46038</v>
      </c>
      <c r="B38" s="44">
        <v>1175</v>
      </c>
      <c r="C38" s="72" t="s">
        <v>91</v>
      </c>
      <c r="D38" s="16" t="s">
        <v>57</v>
      </c>
      <c r="E38" s="44" t="s">
        <v>13</v>
      </c>
      <c r="F38" s="44" t="s">
        <v>40</v>
      </c>
      <c r="G38" s="74">
        <v>200</v>
      </c>
      <c r="H38" s="77">
        <v>60</v>
      </c>
      <c r="I38" s="68">
        <f t="shared" si="1"/>
        <v>12000</v>
      </c>
      <c r="J38" s="33" t="s">
        <v>39</v>
      </c>
    </row>
    <row r="39" spans="1:10" s="13" customFormat="1" ht="36">
      <c r="A39" s="45">
        <v>46042</v>
      </c>
      <c r="B39" s="44">
        <v>1176</v>
      </c>
      <c r="C39" s="72" t="s">
        <v>93</v>
      </c>
      <c r="D39" s="16" t="s">
        <v>92</v>
      </c>
      <c r="E39" s="44" t="s">
        <v>13</v>
      </c>
      <c r="F39" s="64" t="s">
        <v>40</v>
      </c>
      <c r="G39" s="74">
        <v>11</v>
      </c>
      <c r="H39" s="77">
        <v>300</v>
      </c>
      <c r="I39" s="68">
        <f t="shared" si="1"/>
        <v>3300</v>
      </c>
      <c r="J39" s="33" t="s">
        <v>39</v>
      </c>
    </row>
    <row r="40" spans="1:10" s="13" customFormat="1" ht="36">
      <c r="A40" s="199">
        <v>46042</v>
      </c>
      <c r="B40" s="175">
        <v>1177</v>
      </c>
      <c r="C40" s="72" t="s">
        <v>93</v>
      </c>
      <c r="D40" s="196" t="s">
        <v>94</v>
      </c>
      <c r="E40" s="44" t="s">
        <v>13</v>
      </c>
      <c r="F40" s="64" t="s">
        <v>40</v>
      </c>
      <c r="G40" s="75">
        <v>4</v>
      </c>
      <c r="H40" s="78">
        <v>300</v>
      </c>
      <c r="I40" s="68">
        <f t="shared" si="1"/>
        <v>1200</v>
      </c>
      <c r="J40" s="33" t="s">
        <v>39</v>
      </c>
    </row>
    <row r="41" spans="1:10" s="13" customFormat="1" ht="36">
      <c r="A41" s="193"/>
      <c r="B41" s="176"/>
      <c r="C41" s="71" t="s">
        <v>95</v>
      </c>
      <c r="D41" s="187"/>
      <c r="E41" s="44" t="s">
        <v>13</v>
      </c>
      <c r="F41" s="64" t="s">
        <v>40</v>
      </c>
      <c r="G41" s="75">
        <v>2</v>
      </c>
      <c r="H41" s="78">
        <v>50</v>
      </c>
      <c r="I41" s="68">
        <f t="shared" si="1"/>
        <v>100</v>
      </c>
      <c r="J41" s="33" t="s">
        <v>39</v>
      </c>
    </row>
    <row r="42" spans="1:10" s="13" customFormat="1" ht="36">
      <c r="A42" s="45">
        <v>46042</v>
      </c>
      <c r="B42" s="44">
        <v>1178</v>
      </c>
      <c r="C42" s="72" t="s">
        <v>93</v>
      </c>
      <c r="D42" s="16" t="s">
        <v>96</v>
      </c>
      <c r="E42" s="44" t="s">
        <v>13</v>
      </c>
      <c r="F42" s="64" t="s">
        <v>40</v>
      </c>
      <c r="G42" s="75">
        <v>3</v>
      </c>
      <c r="H42" s="78">
        <v>300</v>
      </c>
      <c r="I42" s="68">
        <f t="shared" si="1"/>
        <v>900</v>
      </c>
      <c r="J42" s="33" t="s">
        <v>39</v>
      </c>
    </row>
    <row r="43" spans="1:10" s="13" customFormat="1" ht="36">
      <c r="A43" s="45">
        <v>46042</v>
      </c>
      <c r="B43" s="44">
        <v>1179</v>
      </c>
      <c r="C43" s="72" t="s">
        <v>93</v>
      </c>
      <c r="D43" s="16" t="s">
        <v>97</v>
      </c>
      <c r="E43" s="44" t="s">
        <v>13</v>
      </c>
      <c r="F43" s="64" t="s">
        <v>40</v>
      </c>
      <c r="G43" s="75">
        <v>2</v>
      </c>
      <c r="H43" s="78">
        <v>300</v>
      </c>
      <c r="I43" s="68">
        <f t="shared" si="1"/>
        <v>600</v>
      </c>
      <c r="J43" s="33" t="s">
        <v>39</v>
      </c>
    </row>
    <row r="44" spans="1:10" s="13" customFormat="1" ht="36">
      <c r="A44" s="45">
        <v>46042</v>
      </c>
      <c r="B44" s="44">
        <v>1180</v>
      </c>
      <c r="C44" s="72" t="s">
        <v>93</v>
      </c>
      <c r="D44" s="16" t="s">
        <v>98</v>
      </c>
      <c r="E44" s="44" t="s">
        <v>13</v>
      </c>
      <c r="F44" s="64" t="s">
        <v>40</v>
      </c>
      <c r="G44" s="75">
        <v>3</v>
      </c>
      <c r="H44" s="78">
        <v>300</v>
      </c>
      <c r="I44" s="68">
        <f t="shared" si="1"/>
        <v>900</v>
      </c>
      <c r="J44" s="33" t="s">
        <v>39</v>
      </c>
    </row>
    <row r="45" spans="1:10" s="13" customFormat="1" ht="36.75" thickBot="1">
      <c r="A45" s="85">
        <v>46042</v>
      </c>
      <c r="B45" s="46">
        <v>1181</v>
      </c>
      <c r="C45" s="115" t="s">
        <v>100</v>
      </c>
      <c r="D45" s="47" t="s">
        <v>99</v>
      </c>
      <c r="E45" s="46" t="s">
        <v>13</v>
      </c>
      <c r="F45" s="46" t="s">
        <v>42</v>
      </c>
      <c r="G45" s="81">
        <v>1</v>
      </c>
      <c r="H45" s="82">
        <v>300</v>
      </c>
      <c r="I45" s="116">
        <f t="shared" si="1"/>
        <v>300</v>
      </c>
      <c r="J45" s="48" t="s">
        <v>39</v>
      </c>
    </row>
    <row r="46" spans="1:10" ht="30" customHeight="1">
      <c r="A46" s="53" t="s">
        <v>26</v>
      </c>
      <c r="B46" s="54"/>
      <c r="C46" s="54"/>
      <c r="D46" s="54"/>
      <c r="E46" s="54"/>
      <c r="F46" s="54"/>
      <c r="G46" s="54"/>
      <c r="H46" s="54"/>
      <c r="I46" s="54"/>
      <c r="J46" s="55"/>
    </row>
    <row r="47" spans="1:10" ht="30" customHeight="1">
      <c r="A47" s="179" t="str">
        <f>A2</f>
        <v>CONCENTRADO DONATIVOS ENTRADAS ENERO 2026</v>
      </c>
      <c r="B47" s="180"/>
      <c r="C47" s="180"/>
      <c r="D47" s="180"/>
      <c r="E47" s="180"/>
      <c r="F47" s="180"/>
      <c r="G47" s="180"/>
      <c r="H47" s="180"/>
      <c r="I47" s="180"/>
      <c r="J47" s="181"/>
    </row>
    <row r="48" spans="1:10" ht="30" customHeight="1" thickBot="1">
      <c r="A48" s="182" t="s">
        <v>0</v>
      </c>
      <c r="B48" s="183"/>
      <c r="C48" s="183"/>
      <c r="D48" s="183"/>
      <c r="E48" s="183"/>
      <c r="F48" s="183"/>
      <c r="G48" s="183"/>
      <c r="H48" s="183"/>
      <c r="I48" s="183"/>
      <c r="J48" s="184"/>
    </row>
    <row r="49" spans="1:10" ht="30" customHeight="1" thickBot="1">
      <c r="A49" s="1" t="s">
        <v>1</v>
      </c>
      <c r="B49" s="2" t="s">
        <v>2</v>
      </c>
      <c r="C49" s="35" t="s">
        <v>3</v>
      </c>
      <c r="D49" s="3" t="s">
        <v>4</v>
      </c>
      <c r="E49" s="2" t="s">
        <v>5</v>
      </c>
      <c r="F49" s="49" t="s">
        <v>27</v>
      </c>
      <c r="G49" s="12" t="s">
        <v>6</v>
      </c>
      <c r="H49" s="4" t="s">
        <v>7</v>
      </c>
      <c r="I49" s="4" t="s">
        <v>8</v>
      </c>
      <c r="J49" s="2" t="s">
        <v>9</v>
      </c>
    </row>
    <row r="50" spans="1:10" s="13" customFormat="1">
      <c r="A50" s="191">
        <v>46044</v>
      </c>
      <c r="B50" s="194">
        <v>1182</v>
      </c>
      <c r="C50" s="70" t="s">
        <v>59</v>
      </c>
      <c r="D50" s="185" t="s">
        <v>58</v>
      </c>
      <c r="E50" s="64" t="s">
        <v>13</v>
      </c>
      <c r="F50" s="64" t="s">
        <v>106</v>
      </c>
      <c r="G50" s="79">
        <v>15</v>
      </c>
      <c r="H50" s="80">
        <v>173.09</v>
      </c>
      <c r="I50" s="68">
        <f t="shared" si="1"/>
        <v>2596.35</v>
      </c>
      <c r="J50" s="188" t="s">
        <v>39</v>
      </c>
    </row>
    <row r="51" spans="1:10" s="13" customFormat="1" ht="24">
      <c r="A51" s="192"/>
      <c r="B51" s="195"/>
      <c r="C51" s="71" t="s">
        <v>101</v>
      </c>
      <c r="D51" s="186"/>
      <c r="E51" s="44" t="s">
        <v>13</v>
      </c>
      <c r="F51" s="64" t="s">
        <v>106</v>
      </c>
      <c r="G51" s="75">
        <v>3</v>
      </c>
      <c r="H51" s="78">
        <v>253.65</v>
      </c>
      <c r="I51" s="68">
        <f t="shared" si="1"/>
        <v>760.95</v>
      </c>
      <c r="J51" s="189"/>
    </row>
    <row r="52" spans="1:10" s="13" customFormat="1" ht="24">
      <c r="A52" s="192"/>
      <c r="B52" s="195"/>
      <c r="C52" s="71" t="s">
        <v>102</v>
      </c>
      <c r="D52" s="186"/>
      <c r="E52" s="44" t="s">
        <v>13</v>
      </c>
      <c r="F52" s="64" t="s">
        <v>106</v>
      </c>
      <c r="G52" s="75">
        <v>3</v>
      </c>
      <c r="H52" s="78">
        <v>253.65</v>
      </c>
      <c r="I52" s="68">
        <f t="shared" si="1"/>
        <v>760.95</v>
      </c>
      <c r="J52" s="189"/>
    </row>
    <row r="53" spans="1:10" s="13" customFormat="1">
      <c r="A53" s="192"/>
      <c r="B53" s="195"/>
      <c r="C53" s="71" t="s">
        <v>103</v>
      </c>
      <c r="D53" s="186"/>
      <c r="E53" s="44" t="s">
        <v>13</v>
      </c>
      <c r="F53" s="64" t="s">
        <v>61</v>
      </c>
      <c r="G53" s="75">
        <v>1</v>
      </c>
      <c r="H53" s="78">
        <v>1000</v>
      </c>
      <c r="I53" s="68">
        <f t="shared" si="1"/>
        <v>1000</v>
      </c>
      <c r="J53" s="189"/>
    </row>
    <row r="54" spans="1:10" s="13" customFormat="1" ht="24">
      <c r="A54" s="192"/>
      <c r="B54" s="195"/>
      <c r="C54" s="71" t="s">
        <v>104</v>
      </c>
      <c r="D54" s="186"/>
      <c r="E54" s="44" t="s">
        <v>13</v>
      </c>
      <c r="F54" s="64" t="s">
        <v>61</v>
      </c>
      <c r="G54" s="75">
        <v>1</v>
      </c>
      <c r="H54" s="78">
        <v>97</v>
      </c>
      <c r="I54" s="68">
        <f t="shared" si="1"/>
        <v>97</v>
      </c>
      <c r="J54" s="189"/>
    </row>
    <row r="55" spans="1:10" s="13" customFormat="1">
      <c r="A55" s="192"/>
      <c r="B55" s="195"/>
      <c r="C55" s="71" t="s">
        <v>105</v>
      </c>
      <c r="D55" s="186"/>
      <c r="E55" s="44" t="s">
        <v>13</v>
      </c>
      <c r="F55" s="105" t="s">
        <v>107</v>
      </c>
      <c r="G55" s="75">
        <v>1</v>
      </c>
      <c r="H55" s="78">
        <v>80</v>
      </c>
      <c r="I55" s="106">
        <f t="shared" si="1"/>
        <v>80</v>
      </c>
      <c r="J55" s="189"/>
    </row>
    <row r="56" spans="1:10" s="13" customFormat="1">
      <c r="A56" s="193"/>
      <c r="B56" s="176"/>
      <c r="C56" s="71" t="s">
        <v>60</v>
      </c>
      <c r="D56" s="187"/>
      <c r="E56" s="44" t="s">
        <v>13</v>
      </c>
      <c r="F56" s="64" t="s">
        <v>40</v>
      </c>
      <c r="G56" s="75">
        <v>4</v>
      </c>
      <c r="H56" s="78">
        <v>40</v>
      </c>
      <c r="I56" s="68">
        <f t="shared" si="1"/>
        <v>160</v>
      </c>
      <c r="J56" s="190"/>
    </row>
    <row r="57" spans="1:10" s="13" customFormat="1" ht="24">
      <c r="A57" s="63">
        <v>46045</v>
      </c>
      <c r="B57" s="64">
        <v>1183</v>
      </c>
      <c r="C57" s="70" t="s">
        <v>91</v>
      </c>
      <c r="D57" s="58" t="s">
        <v>57</v>
      </c>
      <c r="E57" s="64" t="s">
        <v>13</v>
      </c>
      <c r="F57" s="64" t="s">
        <v>40</v>
      </c>
      <c r="G57" s="79">
        <v>250</v>
      </c>
      <c r="H57" s="80">
        <v>60</v>
      </c>
      <c r="I57" s="68">
        <f t="shared" si="1"/>
        <v>15000</v>
      </c>
      <c r="J57" s="33" t="s">
        <v>39</v>
      </c>
    </row>
    <row r="58" spans="1:10" s="13" customFormat="1" ht="36">
      <c r="A58" s="45">
        <v>46045</v>
      </c>
      <c r="B58" s="44">
        <v>1184</v>
      </c>
      <c r="C58" s="72" t="s">
        <v>93</v>
      </c>
      <c r="D58" s="16" t="s">
        <v>57</v>
      </c>
      <c r="E58" s="44" t="s">
        <v>13</v>
      </c>
      <c r="F58" s="105" t="s">
        <v>40</v>
      </c>
      <c r="G58" s="75">
        <v>20</v>
      </c>
      <c r="H58" s="78">
        <v>300</v>
      </c>
      <c r="I58" s="68">
        <f>H58*G58</f>
        <v>6000</v>
      </c>
      <c r="J58" s="33" t="s">
        <v>39</v>
      </c>
    </row>
    <row r="59" spans="1:10" s="13" customFormat="1" ht="24">
      <c r="A59" s="45">
        <v>46052</v>
      </c>
      <c r="B59" s="44">
        <v>1185</v>
      </c>
      <c r="C59" s="70" t="s">
        <v>91</v>
      </c>
      <c r="D59" s="58" t="s">
        <v>57</v>
      </c>
      <c r="E59" s="44" t="s">
        <v>13</v>
      </c>
      <c r="F59" s="105" t="s">
        <v>40</v>
      </c>
      <c r="G59" s="75">
        <v>250</v>
      </c>
      <c r="H59" s="78">
        <v>60</v>
      </c>
      <c r="I59" s="68">
        <f t="shared" ref="I59:I76" si="2">H59*G59</f>
        <v>15000</v>
      </c>
      <c r="J59" s="33" t="s">
        <v>39</v>
      </c>
    </row>
    <row r="60" spans="1:10" s="13" customFormat="1">
      <c r="A60" s="199">
        <v>46051</v>
      </c>
      <c r="B60" s="175">
        <v>1186</v>
      </c>
      <c r="C60" s="71" t="s">
        <v>108</v>
      </c>
      <c r="D60" s="196" t="s">
        <v>110</v>
      </c>
      <c r="E60" s="44" t="s">
        <v>13</v>
      </c>
      <c r="F60" s="105" t="s">
        <v>42</v>
      </c>
      <c r="G60" s="75">
        <v>1</v>
      </c>
      <c r="H60" s="78">
        <v>359</v>
      </c>
      <c r="I60" s="68">
        <f t="shared" si="2"/>
        <v>359</v>
      </c>
      <c r="J60" s="197" t="s">
        <v>39</v>
      </c>
    </row>
    <row r="61" spans="1:10" s="13" customFormat="1">
      <c r="A61" s="193"/>
      <c r="B61" s="176"/>
      <c r="C61" s="71" t="s">
        <v>109</v>
      </c>
      <c r="D61" s="187"/>
      <c r="E61" s="44" t="s">
        <v>13</v>
      </c>
      <c r="F61" s="105" t="s">
        <v>42</v>
      </c>
      <c r="G61" s="75">
        <v>1</v>
      </c>
      <c r="H61" s="78">
        <v>379</v>
      </c>
      <c r="I61" s="68">
        <f t="shared" si="2"/>
        <v>379</v>
      </c>
      <c r="J61" s="190"/>
    </row>
    <row r="62" spans="1:10" s="13" customFormat="1" ht="24">
      <c r="A62" s="102">
        <v>46052</v>
      </c>
      <c r="B62" s="105">
        <v>1187</v>
      </c>
      <c r="C62" s="70" t="s">
        <v>63</v>
      </c>
      <c r="D62" s="107" t="s">
        <v>111</v>
      </c>
      <c r="E62" s="44" t="s">
        <v>13</v>
      </c>
      <c r="F62" s="105" t="s">
        <v>40</v>
      </c>
      <c r="G62" s="75">
        <v>6</v>
      </c>
      <c r="H62" s="78">
        <v>300</v>
      </c>
      <c r="I62" s="68">
        <f t="shared" si="2"/>
        <v>1800</v>
      </c>
      <c r="J62" s="33" t="s">
        <v>39</v>
      </c>
    </row>
    <row r="63" spans="1:10" s="13" customFormat="1" ht="39">
      <c r="A63" s="199">
        <v>46052</v>
      </c>
      <c r="B63" s="175">
        <v>1188</v>
      </c>
      <c r="C63" s="121" t="s">
        <v>117</v>
      </c>
      <c r="D63" s="175" t="s">
        <v>62</v>
      </c>
      <c r="E63" s="44" t="s">
        <v>13</v>
      </c>
      <c r="F63" s="44" t="s">
        <v>40</v>
      </c>
      <c r="G63" s="75">
        <v>296</v>
      </c>
      <c r="H63" s="78">
        <v>180</v>
      </c>
      <c r="I63" s="15">
        <f t="shared" si="2"/>
        <v>53280</v>
      </c>
      <c r="J63" s="33" t="s">
        <v>39</v>
      </c>
    </row>
    <row r="64" spans="1:10" s="13" customFormat="1" ht="51.75">
      <c r="A64" s="192"/>
      <c r="B64" s="195"/>
      <c r="C64" s="121" t="s">
        <v>116</v>
      </c>
      <c r="D64" s="195"/>
      <c r="E64" s="44" t="s">
        <v>13</v>
      </c>
      <c r="F64" s="118" t="s">
        <v>40</v>
      </c>
      <c r="G64" s="75">
        <v>150</v>
      </c>
      <c r="H64" s="78">
        <v>8</v>
      </c>
      <c r="I64" s="117">
        <f t="shared" si="2"/>
        <v>1200</v>
      </c>
      <c r="J64" s="197" t="s">
        <v>39</v>
      </c>
    </row>
    <row r="65" spans="1:10" s="13" customFormat="1" ht="21.4" customHeight="1">
      <c r="A65" s="192"/>
      <c r="B65" s="195"/>
      <c r="C65" s="120" t="s">
        <v>63</v>
      </c>
      <c r="D65" s="195"/>
      <c r="E65" s="44" t="s">
        <v>13</v>
      </c>
      <c r="F65" s="118" t="s">
        <v>40</v>
      </c>
      <c r="G65" s="75">
        <v>10</v>
      </c>
      <c r="H65" s="78">
        <v>300</v>
      </c>
      <c r="I65" s="117">
        <f t="shared" si="2"/>
        <v>3000</v>
      </c>
      <c r="J65" s="189"/>
    </row>
    <row r="66" spans="1:10" s="13" customFormat="1" ht="26.65" customHeight="1" thickBot="1">
      <c r="A66" s="200"/>
      <c r="B66" s="198"/>
      <c r="C66" s="126" t="s">
        <v>115</v>
      </c>
      <c r="D66" s="198"/>
      <c r="E66" s="46" t="s">
        <v>13</v>
      </c>
      <c r="F66" s="119" t="s">
        <v>40</v>
      </c>
      <c r="G66" s="81">
        <v>65</v>
      </c>
      <c r="H66" s="82">
        <v>15</v>
      </c>
      <c r="I66" s="83">
        <f t="shared" si="2"/>
        <v>975</v>
      </c>
      <c r="J66" s="211"/>
    </row>
    <row r="67" spans="1:10" ht="30" customHeight="1">
      <c r="A67" s="53" t="s">
        <v>26</v>
      </c>
      <c r="B67" s="54"/>
      <c r="C67" s="54"/>
      <c r="D67" s="54"/>
      <c r="E67" s="54"/>
      <c r="F67" s="54"/>
      <c r="G67" s="54"/>
      <c r="H67" s="54"/>
      <c r="I67" s="54"/>
      <c r="J67" s="55"/>
    </row>
    <row r="68" spans="1:10" ht="30" customHeight="1">
      <c r="A68" s="179" t="str">
        <f>A25</f>
        <v>CONCENTRADO DONATIVOS ENTRADAS ENERO 2026</v>
      </c>
      <c r="B68" s="180"/>
      <c r="C68" s="180"/>
      <c r="D68" s="180"/>
      <c r="E68" s="180"/>
      <c r="F68" s="180"/>
      <c r="G68" s="180"/>
      <c r="H68" s="180"/>
      <c r="I68" s="180"/>
      <c r="J68" s="181"/>
    </row>
    <row r="69" spans="1:10" ht="30" customHeight="1" thickBot="1">
      <c r="A69" s="182" t="s">
        <v>0</v>
      </c>
      <c r="B69" s="183"/>
      <c r="C69" s="183"/>
      <c r="D69" s="183"/>
      <c r="E69" s="183"/>
      <c r="F69" s="183"/>
      <c r="G69" s="183"/>
      <c r="H69" s="183"/>
      <c r="I69" s="183"/>
      <c r="J69" s="184"/>
    </row>
    <row r="70" spans="1:10" ht="30" customHeight="1" thickBot="1">
      <c r="A70" s="1" t="s">
        <v>1</v>
      </c>
      <c r="B70" s="2" t="s">
        <v>2</v>
      </c>
      <c r="C70" s="35" t="s">
        <v>3</v>
      </c>
      <c r="D70" s="3" t="s">
        <v>4</v>
      </c>
      <c r="E70" s="2" t="s">
        <v>5</v>
      </c>
      <c r="F70" s="49" t="s">
        <v>27</v>
      </c>
      <c r="G70" s="12" t="s">
        <v>6</v>
      </c>
      <c r="H70" s="4" t="s">
        <v>7</v>
      </c>
      <c r="I70" s="4" t="s">
        <v>8</v>
      </c>
      <c r="J70" s="2" t="s">
        <v>9</v>
      </c>
    </row>
    <row r="71" spans="1:10" s="13" customFormat="1" ht="39">
      <c r="A71" s="191">
        <v>46052</v>
      </c>
      <c r="B71" s="194">
        <v>1188</v>
      </c>
      <c r="C71" s="121" t="s">
        <v>114</v>
      </c>
      <c r="D71" s="185" t="s">
        <v>62</v>
      </c>
      <c r="E71" s="44" t="s">
        <v>13</v>
      </c>
      <c r="F71" s="64" t="s">
        <v>40</v>
      </c>
      <c r="G71" s="75">
        <v>150</v>
      </c>
      <c r="H71" s="78">
        <v>6</v>
      </c>
      <c r="I71" s="68">
        <f>H71*G71</f>
        <v>900</v>
      </c>
      <c r="J71" s="188" t="s">
        <v>39</v>
      </c>
    </row>
    <row r="72" spans="1:10" s="13" customFormat="1" ht="51.75">
      <c r="A72" s="192"/>
      <c r="B72" s="195"/>
      <c r="C72" s="121" t="s">
        <v>113</v>
      </c>
      <c r="D72" s="186"/>
      <c r="E72" s="44" t="s">
        <v>13</v>
      </c>
      <c r="F72" s="64" t="s">
        <v>40</v>
      </c>
      <c r="G72" s="75">
        <v>130</v>
      </c>
      <c r="H72" s="78">
        <v>85</v>
      </c>
      <c r="I72" s="68">
        <f>H72*G72</f>
        <v>11050</v>
      </c>
      <c r="J72" s="189"/>
    </row>
    <row r="73" spans="1:10" s="13" customFormat="1">
      <c r="A73" s="192"/>
      <c r="B73" s="195"/>
      <c r="C73" s="120" t="s">
        <v>112</v>
      </c>
      <c r="D73" s="186"/>
      <c r="E73" s="44" t="s">
        <v>13</v>
      </c>
      <c r="F73" s="44" t="s">
        <v>40</v>
      </c>
      <c r="G73" s="75">
        <v>45</v>
      </c>
      <c r="H73" s="78">
        <v>400</v>
      </c>
      <c r="I73" s="15">
        <f t="shared" si="2"/>
        <v>18000</v>
      </c>
      <c r="J73" s="189"/>
    </row>
    <row r="74" spans="1:10" s="13" customFormat="1">
      <c r="A74" s="193"/>
      <c r="B74" s="176"/>
      <c r="C74" s="122" t="s">
        <v>56</v>
      </c>
      <c r="D74" s="187"/>
      <c r="E74" s="103" t="s">
        <v>13</v>
      </c>
      <c r="F74" s="105" t="s">
        <v>40</v>
      </c>
      <c r="G74" s="75">
        <v>60</v>
      </c>
      <c r="H74" s="78">
        <v>10</v>
      </c>
      <c r="I74" s="106">
        <f t="shared" si="2"/>
        <v>600</v>
      </c>
      <c r="J74" s="190"/>
    </row>
    <row r="75" spans="1:10" s="13" customFormat="1">
      <c r="A75" s="192">
        <v>46052</v>
      </c>
      <c r="B75" s="195">
        <v>1189</v>
      </c>
      <c r="C75" s="122" t="s">
        <v>121</v>
      </c>
      <c r="D75" s="186" t="s">
        <v>123</v>
      </c>
      <c r="E75" s="103" t="s">
        <v>13</v>
      </c>
      <c r="F75" s="104" t="s">
        <v>40</v>
      </c>
      <c r="G75" s="124">
        <v>2</v>
      </c>
      <c r="H75" s="125">
        <v>500</v>
      </c>
      <c r="I75" s="112">
        <f t="shared" si="2"/>
        <v>1000</v>
      </c>
      <c r="J75" s="197" t="s">
        <v>39</v>
      </c>
    </row>
    <row r="76" spans="1:10" s="13" customFormat="1" ht="36">
      <c r="A76" s="192"/>
      <c r="B76" s="195"/>
      <c r="C76" s="172" t="s">
        <v>100</v>
      </c>
      <c r="D76" s="186"/>
      <c r="E76" s="170" t="s">
        <v>13</v>
      </c>
      <c r="F76" s="170" t="s">
        <v>40</v>
      </c>
      <c r="G76" s="173">
        <v>2</v>
      </c>
      <c r="H76" s="174">
        <v>500</v>
      </c>
      <c r="I76" s="169">
        <f t="shared" si="2"/>
        <v>1000</v>
      </c>
      <c r="J76" s="189"/>
    </row>
    <row r="77" spans="1:10" s="13" customFormat="1" ht="23.25" customHeight="1" thickBot="1">
      <c r="A77" s="85">
        <v>46052</v>
      </c>
      <c r="B77" s="46">
        <v>1190</v>
      </c>
      <c r="C77" s="123" t="s">
        <v>207</v>
      </c>
      <c r="D77" s="47" t="s">
        <v>67</v>
      </c>
      <c r="E77" s="46" t="s">
        <v>13</v>
      </c>
      <c r="F77" s="46" t="s">
        <v>40</v>
      </c>
      <c r="G77" s="81">
        <v>1</v>
      </c>
      <c r="H77" s="82">
        <v>3900</v>
      </c>
      <c r="I77" s="116">
        <v>3900</v>
      </c>
      <c r="J77" s="48"/>
    </row>
    <row r="78" spans="1:10">
      <c r="I78" s="127">
        <f>1156300.5+106824.24+102448.25+32550+3900</f>
        <v>1402022.99</v>
      </c>
    </row>
    <row r="80" spans="1:10">
      <c r="A80" s="5"/>
      <c r="B80" s="5"/>
      <c r="C80" s="34"/>
      <c r="D80" s="204" t="s">
        <v>30</v>
      </c>
      <c r="E80" s="205"/>
      <c r="F80" s="205"/>
      <c r="G80" s="205"/>
      <c r="H80" s="206"/>
      <c r="I80" s="22">
        <f>I78</f>
        <v>1402022.99</v>
      </c>
      <c r="J80" s="6"/>
    </row>
    <row r="81" spans="1:11">
      <c r="A81" s="5"/>
      <c r="B81" s="5"/>
      <c r="C81" s="34"/>
      <c r="D81" s="204" t="s">
        <v>10</v>
      </c>
      <c r="E81" s="205"/>
      <c r="F81" s="205"/>
      <c r="G81" s="205"/>
      <c r="H81" s="206"/>
      <c r="I81" s="61">
        <f>VILLAS!I18</f>
        <v>81410</v>
      </c>
      <c r="J81" s="6"/>
    </row>
    <row r="82" spans="1:11">
      <c r="A82" s="5"/>
      <c r="B82" s="5"/>
      <c r="C82" s="34"/>
      <c r="D82" s="204" t="s">
        <v>11</v>
      </c>
      <c r="E82" s="205"/>
      <c r="F82" s="205"/>
      <c r="G82" s="205"/>
      <c r="H82" s="206"/>
      <c r="I82" s="22">
        <f>CADIPSIC!I57</f>
        <v>24207</v>
      </c>
      <c r="J82" s="6"/>
    </row>
    <row r="83" spans="1:11">
      <c r="A83" s="7"/>
      <c r="B83" s="7"/>
      <c r="H83" s="31" t="s">
        <v>25</v>
      </c>
      <c r="I83" s="22">
        <f>SUM(I80:I82)</f>
        <v>1507639.99</v>
      </c>
      <c r="J83" s="6"/>
      <c r="K83" s="25"/>
    </row>
    <row r="84" spans="1:11">
      <c r="A84" s="7"/>
      <c r="B84" s="7"/>
      <c r="H84" s="31"/>
      <c r="I84" s="57"/>
      <c r="J84" s="6"/>
    </row>
    <row r="85" spans="1:11">
      <c r="A85" s="7"/>
      <c r="B85" s="7"/>
      <c r="H85" s="31"/>
      <c r="I85" s="57"/>
      <c r="J85" s="6"/>
    </row>
    <row r="86" spans="1:11">
      <c r="A86" s="7"/>
      <c r="B86" s="7"/>
      <c r="C86" s="28"/>
      <c r="D86" s="9" t="s">
        <v>32</v>
      </c>
      <c r="E86" s="30"/>
      <c r="F86" s="28"/>
      <c r="G86" s="10"/>
      <c r="I86" s="8"/>
      <c r="J86" s="6"/>
      <c r="K86" t="s">
        <v>122</v>
      </c>
    </row>
    <row r="87" spans="1:11">
      <c r="C87" s="28"/>
      <c r="D87" s="11" t="s">
        <v>29</v>
      </c>
      <c r="E87" s="30"/>
      <c r="F87" s="28"/>
      <c r="G87" s="10"/>
      <c r="H87" s="32"/>
      <c r="I87" s="8"/>
      <c r="J87" s="6"/>
    </row>
    <row r="88" spans="1:11">
      <c r="C88" s="28"/>
      <c r="D88" s="11" t="s">
        <v>12</v>
      </c>
      <c r="E88" s="30"/>
      <c r="F88" s="28"/>
      <c r="G88" s="10"/>
      <c r="H88" s="32"/>
    </row>
    <row r="89" spans="1:11">
      <c r="C89" s="28"/>
      <c r="D89" s="11" t="s">
        <v>44</v>
      </c>
      <c r="E89" s="30"/>
      <c r="F89" s="28"/>
      <c r="G89" s="10"/>
      <c r="H89" s="32"/>
    </row>
  </sheetData>
  <mergeCells count="85">
    <mergeCell ref="A75:A76"/>
    <mergeCell ref="B75:B76"/>
    <mergeCell ref="D75:D76"/>
    <mergeCell ref="J75:J76"/>
    <mergeCell ref="D80:H80"/>
    <mergeCell ref="A2:J2"/>
    <mergeCell ref="A3:J3"/>
    <mergeCell ref="G6:G7"/>
    <mergeCell ref="H6:H7"/>
    <mergeCell ref="I6:I7"/>
    <mergeCell ref="J6:J7"/>
    <mergeCell ref="A6:A7"/>
    <mergeCell ref="B6:B7"/>
    <mergeCell ref="C6:C7"/>
    <mergeCell ref="D6:D7"/>
    <mergeCell ref="F6:F7"/>
    <mergeCell ref="D32:D33"/>
    <mergeCell ref="D81:H81"/>
    <mergeCell ref="D82:H82"/>
    <mergeCell ref="J34:J37"/>
    <mergeCell ref="D34:D37"/>
    <mergeCell ref="A69:J69"/>
    <mergeCell ref="D63:D66"/>
    <mergeCell ref="B63:B66"/>
    <mergeCell ref="A63:A66"/>
    <mergeCell ref="J64:J66"/>
    <mergeCell ref="D60:D61"/>
    <mergeCell ref="J60:J61"/>
    <mergeCell ref="B60:B61"/>
    <mergeCell ref="A60:A61"/>
    <mergeCell ref="A68:J68"/>
    <mergeCell ref="A25:J25"/>
    <mergeCell ref="A26:J26"/>
    <mergeCell ref="B30:B31"/>
    <mergeCell ref="A30:A31"/>
    <mergeCell ref="D30:D31"/>
    <mergeCell ref="J30:J31"/>
    <mergeCell ref="I28:I29"/>
    <mergeCell ref="J28:J29"/>
    <mergeCell ref="F28:F29"/>
    <mergeCell ref="H28:H29"/>
    <mergeCell ref="D28:D29"/>
    <mergeCell ref="A28:A29"/>
    <mergeCell ref="B28:B29"/>
    <mergeCell ref="C28:C29"/>
    <mergeCell ref="G28:G29"/>
    <mergeCell ref="J10:J19"/>
    <mergeCell ref="D10:D19"/>
    <mergeCell ref="B22:B23"/>
    <mergeCell ref="A22:A23"/>
    <mergeCell ref="D22:D23"/>
    <mergeCell ref="A20:A21"/>
    <mergeCell ref="B20:B21"/>
    <mergeCell ref="C20:C21"/>
    <mergeCell ref="D20:D21"/>
    <mergeCell ref="F20:F21"/>
    <mergeCell ref="G20:G21"/>
    <mergeCell ref="H20:H21"/>
    <mergeCell ref="I20:I21"/>
    <mergeCell ref="J20:J21"/>
    <mergeCell ref="B10:B19"/>
    <mergeCell ref="A10:A19"/>
    <mergeCell ref="A71:A74"/>
    <mergeCell ref="B71:B74"/>
    <mergeCell ref="D71:D74"/>
    <mergeCell ref="J71:J74"/>
    <mergeCell ref="D40:D41"/>
    <mergeCell ref="B40:B41"/>
    <mergeCell ref="A40:A41"/>
    <mergeCell ref="F32:F33"/>
    <mergeCell ref="G32:G33"/>
    <mergeCell ref="A47:J47"/>
    <mergeCell ref="A48:J48"/>
    <mergeCell ref="D50:D56"/>
    <mergeCell ref="J50:J56"/>
    <mergeCell ref="A50:A56"/>
    <mergeCell ref="B50:B56"/>
    <mergeCell ref="J32:J33"/>
    <mergeCell ref="A32:A33"/>
    <mergeCell ref="B32:B33"/>
    <mergeCell ref="A34:A37"/>
    <mergeCell ref="B34:B37"/>
    <mergeCell ref="I32:I33"/>
    <mergeCell ref="H32:H33"/>
    <mergeCell ref="C32:C33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8"/>
  <sheetViews>
    <sheetView zoomScaleNormal="100" workbookViewId="0">
      <selection sqref="A1:J1"/>
    </sheetView>
  </sheetViews>
  <sheetFormatPr baseColWidth="10" defaultColWidth="11.42578125" defaultRowHeight="15"/>
  <cols>
    <col min="1" max="1" width="19.42578125" style="17" customWidth="1"/>
    <col min="2" max="2" width="11.140625" style="17" customWidth="1"/>
    <col min="3" max="3" width="48.7109375" style="18" customWidth="1"/>
    <col min="4" max="4" width="33.85546875" style="86" customWidth="1"/>
    <col min="5" max="5" width="21.28515625" style="17" customWidth="1"/>
    <col min="6" max="6" width="12.140625" style="17" customWidth="1"/>
    <col min="7" max="7" width="17.42578125" style="17" customWidth="1"/>
    <col min="8" max="8" width="15.140625" style="17" bestFit="1" customWidth="1"/>
    <col min="9" max="9" width="15.28515625" style="19" customWidth="1"/>
    <col min="10" max="10" width="32.85546875" style="17" customWidth="1"/>
    <col min="11" max="16384" width="11.42578125" style="17"/>
  </cols>
  <sheetData>
    <row r="1" spans="1:27" s="36" customFormat="1" ht="30" customHeight="1">
      <c r="A1" s="212" t="s">
        <v>14</v>
      </c>
      <c r="B1" s="213"/>
      <c r="C1" s="213"/>
      <c r="D1" s="213"/>
      <c r="E1" s="213"/>
      <c r="F1" s="213"/>
      <c r="G1" s="213"/>
      <c r="H1" s="213"/>
      <c r="I1" s="213"/>
      <c r="J1" s="214"/>
    </row>
    <row r="2" spans="1:27" s="36" customFormat="1" ht="30" customHeight="1">
      <c r="A2" s="215" t="s">
        <v>118</v>
      </c>
      <c r="B2" s="216"/>
      <c r="C2" s="216"/>
      <c r="D2" s="216"/>
      <c r="E2" s="216"/>
      <c r="F2" s="216"/>
      <c r="G2" s="216"/>
      <c r="H2" s="216"/>
      <c r="I2" s="216"/>
      <c r="J2" s="217"/>
    </row>
    <row r="3" spans="1:27" s="36" customFormat="1" ht="30" customHeight="1" thickBot="1">
      <c r="A3" s="218" t="s">
        <v>43</v>
      </c>
      <c r="B3" s="219"/>
      <c r="C3" s="219"/>
      <c r="D3" s="219"/>
      <c r="E3" s="219"/>
      <c r="F3" s="219"/>
      <c r="G3" s="219"/>
      <c r="H3" s="219"/>
      <c r="I3" s="219"/>
      <c r="J3" s="220"/>
    </row>
    <row r="4" spans="1:27" s="36" customFormat="1" ht="57" thickBot="1">
      <c r="A4" s="37" t="s">
        <v>16</v>
      </c>
      <c r="B4" s="38" t="s">
        <v>17</v>
      </c>
      <c r="C4" s="38" t="s">
        <v>18</v>
      </c>
      <c r="D4" s="38" t="s">
        <v>19</v>
      </c>
      <c r="E4" s="38" t="s">
        <v>20</v>
      </c>
      <c r="F4" s="38" t="s">
        <v>21</v>
      </c>
      <c r="G4" s="40" t="s">
        <v>28</v>
      </c>
      <c r="H4" s="41" t="s">
        <v>22</v>
      </c>
      <c r="I4" s="42" t="s">
        <v>23</v>
      </c>
      <c r="J4" s="38" t="s">
        <v>24</v>
      </c>
    </row>
    <row r="5" spans="1:27" s="56" customFormat="1" ht="42.75" customHeight="1">
      <c r="A5" s="147">
        <v>46024</v>
      </c>
      <c r="B5" s="131">
        <v>509</v>
      </c>
      <c r="C5" s="130" t="s">
        <v>124</v>
      </c>
      <c r="D5" s="130" t="s">
        <v>125</v>
      </c>
      <c r="E5" s="130" t="s">
        <v>13</v>
      </c>
      <c r="F5" s="130" t="s">
        <v>126</v>
      </c>
      <c r="G5" s="131">
        <v>11</v>
      </c>
      <c r="H5" s="140">
        <v>324</v>
      </c>
      <c r="I5" s="140">
        <f>G5*H5</f>
        <v>3564</v>
      </c>
      <c r="J5" s="132" t="s">
        <v>127</v>
      </c>
      <c r="K5" s="128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</row>
    <row r="6" spans="1:27" s="56" customFormat="1" ht="41.25" customHeight="1">
      <c r="A6" s="148">
        <v>46028</v>
      </c>
      <c r="B6" s="138">
        <v>510</v>
      </c>
      <c r="C6" s="134" t="s">
        <v>128</v>
      </c>
      <c r="D6" s="134" t="s">
        <v>129</v>
      </c>
      <c r="E6" s="134" t="s">
        <v>13</v>
      </c>
      <c r="F6" s="134" t="s">
        <v>130</v>
      </c>
      <c r="G6" s="138">
        <v>110</v>
      </c>
      <c r="H6" s="135">
        <v>380</v>
      </c>
      <c r="I6" s="135">
        <f t="shared" ref="I6:I17" si="0">G6*H6</f>
        <v>41800</v>
      </c>
      <c r="J6" s="136" t="s">
        <v>127</v>
      </c>
      <c r="K6" s="128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</row>
    <row r="7" spans="1:27" s="56" customFormat="1" ht="38.25" customHeight="1">
      <c r="A7" s="148">
        <v>46028</v>
      </c>
      <c r="B7" s="138">
        <v>511</v>
      </c>
      <c r="C7" s="134" t="s">
        <v>131</v>
      </c>
      <c r="D7" s="138" t="s">
        <v>132</v>
      </c>
      <c r="E7" s="134" t="s">
        <v>13</v>
      </c>
      <c r="F7" s="138" t="s">
        <v>133</v>
      </c>
      <c r="G7" s="138">
        <v>1</v>
      </c>
      <c r="H7" s="135">
        <v>5000</v>
      </c>
      <c r="I7" s="135">
        <f t="shared" si="0"/>
        <v>5000</v>
      </c>
      <c r="J7" s="136" t="s">
        <v>127</v>
      </c>
      <c r="K7" s="128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</row>
    <row r="8" spans="1:27" s="56" customFormat="1" ht="38.25" customHeight="1">
      <c r="A8" s="221">
        <v>46028</v>
      </c>
      <c r="B8" s="223">
        <v>512</v>
      </c>
      <c r="C8" s="134" t="s">
        <v>134</v>
      </c>
      <c r="D8" s="223" t="s">
        <v>135</v>
      </c>
      <c r="E8" s="134" t="s">
        <v>13</v>
      </c>
      <c r="F8" s="138" t="s">
        <v>130</v>
      </c>
      <c r="G8" s="138">
        <v>370</v>
      </c>
      <c r="H8" s="149">
        <v>15</v>
      </c>
      <c r="I8" s="150">
        <f t="shared" si="0"/>
        <v>5550</v>
      </c>
      <c r="J8" s="136" t="s">
        <v>127</v>
      </c>
      <c r="K8" s="133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</row>
    <row r="9" spans="1:27" s="56" customFormat="1" ht="37.5" customHeight="1">
      <c r="A9" s="222"/>
      <c r="B9" s="224"/>
      <c r="C9" s="134" t="s">
        <v>136</v>
      </c>
      <c r="D9" s="224"/>
      <c r="E9" s="134" t="s">
        <v>13</v>
      </c>
      <c r="F9" s="138" t="s">
        <v>137</v>
      </c>
      <c r="G9" s="138">
        <v>5</v>
      </c>
      <c r="H9" s="135">
        <v>310</v>
      </c>
      <c r="I9" s="135">
        <f t="shared" si="0"/>
        <v>1550</v>
      </c>
      <c r="J9" s="136" t="s">
        <v>127</v>
      </c>
      <c r="K9" s="133"/>
      <c r="L9" s="137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</row>
    <row r="10" spans="1:27" s="56" customFormat="1" ht="39.75" customHeight="1">
      <c r="A10" s="222"/>
      <c r="B10" s="224"/>
      <c r="C10" s="134" t="s">
        <v>138</v>
      </c>
      <c r="D10" s="224"/>
      <c r="E10" s="134" t="s">
        <v>13</v>
      </c>
      <c r="F10" s="138" t="s">
        <v>130</v>
      </c>
      <c r="G10" s="138">
        <v>6</v>
      </c>
      <c r="H10" s="135">
        <v>500</v>
      </c>
      <c r="I10" s="135">
        <f t="shared" si="0"/>
        <v>3000</v>
      </c>
      <c r="J10" s="136" t="s">
        <v>127</v>
      </c>
      <c r="K10" s="133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</row>
    <row r="11" spans="1:27" s="56" customFormat="1" ht="72" customHeight="1">
      <c r="A11" s="222"/>
      <c r="B11" s="224"/>
      <c r="C11" s="134" t="s">
        <v>139</v>
      </c>
      <c r="D11" s="224"/>
      <c r="E11" s="134" t="s">
        <v>13</v>
      </c>
      <c r="F11" s="138" t="s">
        <v>130</v>
      </c>
      <c r="G11" s="138">
        <v>100</v>
      </c>
      <c r="H11" s="135">
        <v>12</v>
      </c>
      <c r="I11" s="135">
        <f t="shared" si="0"/>
        <v>1200</v>
      </c>
      <c r="J11" s="136" t="s">
        <v>127</v>
      </c>
      <c r="K11" s="133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</row>
    <row r="12" spans="1:27" s="56" customFormat="1" ht="42" customHeight="1">
      <c r="A12" s="222"/>
      <c r="B12" s="224"/>
      <c r="C12" s="134" t="s">
        <v>140</v>
      </c>
      <c r="D12" s="224"/>
      <c r="E12" s="134" t="s">
        <v>13</v>
      </c>
      <c r="F12" s="138" t="s">
        <v>126</v>
      </c>
      <c r="G12" s="138">
        <v>90</v>
      </c>
      <c r="H12" s="135">
        <v>100</v>
      </c>
      <c r="I12" s="135">
        <f t="shared" si="0"/>
        <v>9000</v>
      </c>
      <c r="J12" s="136" t="s">
        <v>127</v>
      </c>
      <c r="K12" s="133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</row>
    <row r="13" spans="1:27" s="56" customFormat="1" ht="42" customHeight="1">
      <c r="A13" s="222"/>
      <c r="B13" s="224"/>
      <c r="C13" s="134" t="s">
        <v>141</v>
      </c>
      <c r="D13" s="224"/>
      <c r="E13" s="134" t="s">
        <v>13</v>
      </c>
      <c r="F13" s="138" t="s">
        <v>130</v>
      </c>
      <c r="G13" s="138">
        <v>90</v>
      </c>
      <c r="H13" s="135">
        <v>65</v>
      </c>
      <c r="I13" s="135">
        <f t="shared" si="0"/>
        <v>5850</v>
      </c>
      <c r="J13" s="136" t="s">
        <v>127</v>
      </c>
      <c r="K13" s="133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</row>
    <row r="14" spans="1:27" s="56" customFormat="1" ht="35.25" customHeight="1">
      <c r="A14" s="222"/>
      <c r="B14" s="224"/>
      <c r="C14" s="134" t="s">
        <v>142</v>
      </c>
      <c r="D14" s="224"/>
      <c r="E14" s="134" t="s">
        <v>13</v>
      </c>
      <c r="F14" s="138" t="s">
        <v>126</v>
      </c>
      <c r="G14" s="138">
        <v>90</v>
      </c>
      <c r="H14" s="135">
        <v>10</v>
      </c>
      <c r="I14" s="135">
        <f t="shared" si="0"/>
        <v>900</v>
      </c>
      <c r="J14" s="136" t="s">
        <v>127</v>
      </c>
      <c r="K14" s="13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</row>
    <row r="15" spans="1:27" s="56" customFormat="1" ht="50.25" customHeight="1">
      <c r="A15" s="221">
        <v>46046</v>
      </c>
      <c r="B15" s="223">
        <v>513</v>
      </c>
      <c r="C15" s="134" t="s">
        <v>143</v>
      </c>
      <c r="D15" s="223" t="s">
        <v>144</v>
      </c>
      <c r="E15" s="134" t="s">
        <v>13</v>
      </c>
      <c r="F15" s="138" t="s">
        <v>130</v>
      </c>
      <c r="G15" s="138">
        <v>4</v>
      </c>
      <c r="H15" s="135">
        <v>79</v>
      </c>
      <c r="I15" s="135">
        <f t="shared" si="0"/>
        <v>316</v>
      </c>
      <c r="J15" s="136" t="s">
        <v>127</v>
      </c>
      <c r="K15" s="133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</row>
    <row r="16" spans="1:27" s="56" customFormat="1" ht="45.75" customHeight="1">
      <c r="A16" s="222"/>
      <c r="B16" s="224"/>
      <c r="C16" s="134" t="s">
        <v>145</v>
      </c>
      <c r="D16" s="224"/>
      <c r="E16" s="134" t="s">
        <v>13</v>
      </c>
      <c r="F16" s="138" t="s">
        <v>130</v>
      </c>
      <c r="G16" s="138">
        <v>3</v>
      </c>
      <c r="H16" s="135">
        <v>60</v>
      </c>
      <c r="I16" s="135">
        <f t="shared" si="0"/>
        <v>180</v>
      </c>
      <c r="J16" s="136" t="s">
        <v>127</v>
      </c>
      <c r="K16" s="128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</row>
    <row r="17" spans="1:27" s="56" customFormat="1" ht="45.75" customHeight="1">
      <c r="A17" s="148">
        <v>46052</v>
      </c>
      <c r="B17" s="138">
        <v>514</v>
      </c>
      <c r="C17" s="134" t="s">
        <v>146</v>
      </c>
      <c r="D17" s="138" t="s">
        <v>147</v>
      </c>
      <c r="E17" s="134" t="s">
        <v>13</v>
      </c>
      <c r="F17" s="138" t="s">
        <v>130</v>
      </c>
      <c r="G17" s="138">
        <v>100</v>
      </c>
      <c r="H17" s="135">
        <v>35</v>
      </c>
      <c r="I17" s="135">
        <f t="shared" si="0"/>
        <v>3500</v>
      </c>
      <c r="J17" s="136" t="s">
        <v>127</v>
      </c>
      <c r="K17" s="133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</row>
    <row r="18" spans="1:27" s="56" customFormat="1" ht="18" thickBot="1">
      <c r="A18" s="227" t="s">
        <v>148</v>
      </c>
      <c r="B18" s="228"/>
      <c r="C18" s="228"/>
      <c r="D18" s="228"/>
      <c r="E18" s="228"/>
      <c r="F18" s="228"/>
      <c r="G18" s="228"/>
      <c r="H18" s="228"/>
      <c r="I18" s="151">
        <f>SUM(I5:I17)</f>
        <v>81410</v>
      </c>
      <c r="J18" s="152"/>
      <c r="K18" s="141"/>
      <c r="L18" s="142"/>
      <c r="M18" s="141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</row>
    <row r="19" spans="1:27" s="56" customFormat="1" ht="17.25">
      <c r="A19" s="153"/>
      <c r="B19" s="153"/>
      <c r="C19" s="153"/>
      <c r="D19" s="153"/>
      <c r="E19" s="153"/>
      <c r="F19" s="153"/>
      <c r="G19" s="153"/>
      <c r="H19" s="153"/>
      <c r="I19" s="144"/>
      <c r="J19" s="143"/>
      <c r="K19" s="141"/>
      <c r="L19" s="142"/>
      <c r="M19" s="141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</row>
    <row r="20" spans="1:27" s="56" customFormat="1" ht="17.25">
      <c r="A20" s="143"/>
      <c r="B20" s="143"/>
      <c r="C20" s="143"/>
      <c r="D20" s="225" t="s">
        <v>149</v>
      </c>
      <c r="E20" s="226"/>
      <c r="F20" s="226"/>
      <c r="G20" s="226"/>
      <c r="H20" s="144"/>
      <c r="I20" s="144"/>
      <c r="J20" s="143"/>
      <c r="K20" s="141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</row>
    <row r="21" spans="1:27" s="56" customFormat="1" ht="17.25">
      <c r="A21" s="143"/>
      <c r="B21" s="143"/>
      <c r="C21" s="143"/>
      <c r="D21" s="229" t="s">
        <v>150</v>
      </c>
      <c r="E21" s="226"/>
      <c r="F21" s="226"/>
      <c r="G21" s="226"/>
      <c r="H21" s="144"/>
      <c r="I21" s="144"/>
      <c r="J21" s="143"/>
      <c r="K21" s="141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</row>
    <row r="22" spans="1:27" s="56" customFormat="1" ht="17.25">
      <c r="A22" s="143"/>
      <c r="B22" s="143"/>
      <c r="C22" s="143"/>
      <c r="D22" s="145"/>
      <c r="E22" s="145"/>
      <c r="F22" s="230"/>
      <c r="G22" s="226"/>
      <c r="H22" s="144"/>
      <c r="I22" s="144"/>
      <c r="J22" s="143"/>
      <c r="K22" s="141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</row>
    <row r="23" spans="1:27" s="56" customFormat="1" ht="17.25">
      <c r="A23" s="143"/>
      <c r="B23" s="143"/>
      <c r="C23" s="143"/>
      <c r="D23" s="145"/>
      <c r="E23" s="145"/>
      <c r="F23" s="145"/>
      <c r="G23" s="145"/>
      <c r="H23" s="144"/>
      <c r="I23" s="144"/>
      <c r="J23" s="143"/>
      <c r="K23" s="141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</row>
    <row r="24" spans="1:27" s="56" customFormat="1" ht="17.25">
      <c r="A24" s="143"/>
      <c r="B24" s="143"/>
      <c r="C24" s="143"/>
      <c r="D24" s="225" t="s">
        <v>151</v>
      </c>
      <c r="E24" s="226"/>
      <c r="F24" s="226"/>
      <c r="G24" s="226"/>
      <c r="H24" s="144"/>
      <c r="I24" s="144"/>
      <c r="J24" s="143"/>
      <c r="K24" s="141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</row>
    <row r="25" spans="1:27" s="56" customFormat="1" ht="17.25">
      <c r="A25" s="143"/>
      <c r="B25" s="143"/>
      <c r="C25" s="143"/>
      <c r="D25" s="225" t="s">
        <v>31</v>
      </c>
      <c r="E25" s="226"/>
      <c r="F25" s="226"/>
      <c r="G25" s="226"/>
      <c r="H25" s="144"/>
      <c r="I25" s="144"/>
      <c r="J25" s="143"/>
      <c r="K25" s="141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</row>
    <row r="26" spans="1:27" s="56" customFormat="1" ht="17.25">
      <c r="A26" s="143"/>
      <c r="B26" s="143"/>
      <c r="C26" s="143"/>
      <c r="D26" s="225" t="s">
        <v>12</v>
      </c>
      <c r="E26" s="226"/>
      <c r="F26" s="226"/>
      <c r="G26" s="226"/>
      <c r="H26" s="146"/>
      <c r="I26" s="144"/>
      <c r="J26" s="143"/>
      <c r="K26" s="141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</row>
    <row r="27" spans="1:27" s="56" customFormat="1" ht="17.25">
      <c r="A27" s="143"/>
      <c r="B27" s="143"/>
      <c r="C27" s="143"/>
      <c r="D27" s="225" t="s">
        <v>152</v>
      </c>
      <c r="E27" s="226"/>
      <c r="F27" s="226"/>
      <c r="G27" s="226"/>
      <c r="H27" s="144"/>
      <c r="I27" s="144"/>
      <c r="J27" s="143"/>
      <c r="K27" s="141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</row>
    <row r="28" spans="1:27" s="56" customFormat="1" ht="17.25">
      <c r="A28" s="145"/>
      <c r="B28" s="145"/>
      <c r="C28" s="145"/>
      <c r="D28" s="225" t="s">
        <v>153</v>
      </c>
      <c r="E28" s="226"/>
      <c r="F28" s="226"/>
      <c r="G28" s="226"/>
      <c r="H28" s="144"/>
      <c r="I28" s="144"/>
      <c r="J28" s="143"/>
      <c r="K28" s="141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</row>
  </sheetData>
  <mergeCells count="18">
    <mergeCell ref="D26:G26"/>
    <mergeCell ref="D27:G27"/>
    <mergeCell ref="D28:G28"/>
    <mergeCell ref="A15:A16"/>
    <mergeCell ref="B15:B16"/>
    <mergeCell ref="D15:D16"/>
    <mergeCell ref="A18:H18"/>
    <mergeCell ref="D20:G20"/>
    <mergeCell ref="D21:G21"/>
    <mergeCell ref="F22:G22"/>
    <mergeCell ref="D24:G24"/>
    <mergeCell ref="D25:G25"/>
    <mergeCell ref="A1:J1"/>
    <mergeCell ref="A2:J2"/>
    <mergeCell ref="A3:J3"/>
    <mergeCell ref="A8:A14"/>
    <mergeCell ref="B8:B14"/>
    <mergeCell ref="D8:D14"/>
  </mergeCells>
  <pageMargins left="0.25" right="0.25" top="0.75" bottom="0.75" header="0.3" footer="0.3"/>
  <pageSetup scale="55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76"/>
  <sheetViews>
    <sheetView zoomScale="115" zoomScaleNormal="115" workbookViewId="0">
      <selection activeCell="C4" sqref="C4"/>
    </sheetView>
  </sheetViews>
  <sheetFormatPr baseColWidth="10" defaultColWidth="11.42578125" defaultRowHeight="15" customHeight="1"/>
  <cols>
    <col min="1" max="1" width="14" style="24" customWidth="1"/>
    <col min="2" max="2" width="7.5703125" style="24" customWidth="1"/>
    <col min="3" max="3" width="25.28515625" style="24" customWidth="1"/>
    <col min="4" max="4" width="23.5703125" customWidth="1"/>
    <col min="5" max="6" width="13.42578125" customWidth="1"/>
    <col min="7" max="7" width="14.28515625" style="23" customWidth="1"/>
    <col min="8" max="8" width="17.140625" style="25" customWidth="1"/>
    <col min="9" max="9" width="12.85546875" customWidth="1"/>
    <col min="10" max="10" width="22.42578125" customWidth="1"/>
    <col min="12" max="12" width="12.5703125" customWidth="1"/>
    <col min="16" max="16" width="49.140625" customWidth="1"/>
  </cols>
  <sheetData>
    <row r="1" spans="1:12" ht="30" customHeight="1">
      <c r="A1" s="212" t="s">
        <v>14</v>
      </c>
      <c r="B1" s="213"/>
      <c r="C1" s="213"/>
      <c r="D1" s="213"/>
      <c r="E1" s="213"/>
      <c r="F1" s="213"/>
      <c r="G1" s="213"/>
      <c r="H1" s="213"/>
      <c r="I1" s="213"/>
      <c r="J1" s="214"/>
    </row>
    <row r="2" spans="1:12" ht="30" customHeight="1">
      <c r="A2" s="215" t="s">
        <v>120</v>
      </c>
      <c r="B2" s="216"/>
      <c r="C2" s="216"/>
      <c r="D2" s="216"/>
      <c r="E2" s="216"/>
      <c r="F2" s="216"/>
      <c r="G2" s="216"/>
      <c r="H2" s="216"/>
      <c r="I2" s="216"/>
      <c r="J2" s="217"/>
    </row>
    <row r="3" spans="1:12" ht="30" customHeight="1" thickBot="1">
      <c r="A3" s="215" t="s">
        <v>15</v>
      </c>
      <c r="B3" s="216"/>
      <c r="C3" s="216"/>
      <c r="D3" s="216"/>
      <c r="E3" s="216"/>
      <c r="F3" s="216"/>
      <c r="G3" s="216"/>
      <c r="H3" s="216"/>
      <c r="I3" s="216"/>
      <c r="J3" s="217"/>
    </row>
    <row r="4" spans="1:12" s="43" customFormat="1" ht="37.700000000000003" customHeight="1">
      <c r="A4" s="37" t="s">
        <v>16</v>
      </c>
      <c r="B4" s="38" t="s">
        <v>17</v>
      </c>
      <c r="C4" s="38" t="s">
        <v>18</v>
      </c>
      <c r="D4" s="39" t="s">
        <v>19</v>
      </c>
      <c r="E4" s="38" t="s">
        <v>20</v>
      </c>
      <c r="F4" s="38" t="s">
        <v>21</v>
      </c>
      <c r="G4" s="40" t="s">
        <v>28</v>
      </c>
      <c r="H4" s="41" t="s">
        <v>22</v>
      </c>
      <c r="I4" s="42" t="s">
        <v>23</v>
      </c>
      <c r="J4" s="38" t="s">
        <v>24</v>
      </c>
    </row>
    <row r="5" spans="1:12" ht="17.25" customHeight="1">
      <c r="A5" s="233">
        <v>46024</v>
      </c>
      <c r="B5" s="234" t="s">
        <v>119</v>
      </c>
      <c r="C5" s="235" t="s">
        <v>154</v>
      </c>
      <c r="D5" s="235" t="s">
        <v>155</v>
      </c>
      <c r="E5" s="235" t="s">
        <v>13</v>
      </c>
      <c r="F5" s="236" t="s">
        <v>156</v>
      </c>
      <c r="G5" s="240">
        <v>50</v>
      </c>
      <c r="H5" s="231">
        <v>20</v>
      </c>
      <c r="I5" s="231">
        <f>G5*H5</f>
        <v>1000</v>
      </c>
      <c r="J5" s="232" t="s">
        <v>157</v>
      </c>
    </row>
    <row r="6" spans="1:12" ht="17.25" customHeight="1">
      <c r="A6" s="233"/>
      <c r="B6" s="234"/>
      <c r="C6" s="235"/>
      <c r="D6" s="235"/>
      <c r="E6" s="235"/>
      <c r="F6" s="236"/>
      <c r="G6" s="240"/>
      <c r="H6" s="231"/>
      <c r="I6" s="231"/>
      <c r="J6" s="232"/>
    </row>
    <row r="7" spans="1:12" ht="17.25" customHeight="1">
      <c r="A7" s="233">
        <v>46027</v>
      </c>
      <c r="B7" s="234" t="s">
        <v>158</v>
      </c>
      <c r="C7" s="235" t="s">
        <v>159</v>
      </c>
      <c r="D7" s="235" t="s">
        <v>160</v>
      </c>
      <c r="E7" s="235" t="s">
        <v>13</v>
      </c>
      <c r="F7" s="236" t="s">
        <v>161</v>
      </c>
      <c r="G7" s="264" t="s">
        <v>162</v>
      </c>
      <c r="H7" s="231">
        <v>20</v>
      </c>
      <c r="I7" s="231">
        <f>G7*H7</f>
        <v>780</v>
      </c>
      <c r="J7" s="232" t="s">
        <v>157</v>
      </c>
      <c r="L7" s="87"/>
    </row>
    <row r="8" spans="1:12" ht="17.25" customHeight="1">
      <c r="A8" s="233"/>
      <c r="B8" s="234"/>
      <c r="C8" s="235"/>
      <c r="D8" s="235"/>
      <c r="E8" s="235"/>
      <c r="F8" s="236"/>
      <c r="G8" s="264"/>
      <c r="H8" s="231"/>
      <c r="I8" s="231"/>
      <c r="J8" s="232"/>
      <c r="L8" s="87"/>
    </row>
    <row r="9" spans="1:12" ht="17.25" customHeight="1">
      <c r="A9" s="233">
        <v>46027</v>
      </c>
      <c r="B9" s="234" t="s">
        <v>163</v>
      </c>
      <c r="C9" s="235" t="s">
        <v>164</v>
      </c>
      <c r="D9" s="235" t="s">
        <v>165</v>
      </c>
      <c r="E9" s="235" t="s">
        <v>13</v>
      </c>
      <c r="F9" s="236" t="s">
        <v>137</v>
      </c>
      <c r="G9" s="259">
        <v>20</v>
      </c>
      <c r="H9" s="231">
        <v>10</v>
      </c>
      <c r="I9" s="231">
        <f>G9*H9</f>
        <v>200</v>
      </c>
      <c r="J9" s="232" t="s">
        <v>157</v>
      </c>
      <c r="L9" s="87"/>
    </row>
    <row r="10" spans="1:12" ht="17.25" customHeight="1">
      <c r="A10" s="233"/>
      <c r="B10" s="234"/>
      <c r="C10" s="235"/>
      <c r="D10" s="235"/>
      <c r="E10" s="235"/>
      <c r="F10" s="236"/>
      <c r="G10" s="260"/>
      <c r="H10" s="231"/>
      <c r="I10" s="231"/>
      <c r="J10" s="232"/>
      <c r="L10" s="87"/>
    </row>
    <row r="11" spans="1:12" ht="17.25" customHeight="1">
      <c r="A11" s="233">
        <v>46028</v>
      </c>
      <c r="B11" s="234" t="s">
        <v>166</v>
      </c>
      <c r="C11" s="254" t="s">
        <v>167</v>
      </c>
      <c r="D11" s="235" t="s">
        <v>168</v>
      </c>
      <c r="E11" s="255" t="s">
        <v>13</v>
      </c>
      <c r="F11" s="255" t="s">
        <v>42</v>
      </c>
      <c r="G11" s="256">
        <v>9</v>
      </c>
      <c r="H11" s="248">
        <v>150</v>
      </c>
      <c r="I11" s="248">
        <f>G11*H11</f>
        <v>1350</v>
      </c>
      <c r="J11" s="232" t="s">
        <v>157</v>
      </c>
      <c r="L11" s="87"/>
    </row>
    <row r="12" spans="1:12" ht="17.25" customHeight="1">
      <c r="A12" s="233"/>
      <c r="B12" s="234"/>
      <c r="C12" s="254"/>
      <c r="D12" s="235"/>
      <c r="E12" s="255"/>
      <c r="F12" s="255"/>
      <c r="G12" s="256"/>
      <c r="H12" s="248"/>
      <c r="I12" s="248"/>
      <c r="J12" s="232"/>
      <c r="L12" s="87"/>
    </row>
    <row r="13" spans="1:12" ht="17.25" customHeight="1">
      <c r="A13" s="233">
        <v>46029</v>
      </c>
      <c r="B13" s="234" t="s">
        <v>169</v>
      </c>
      <c r="C13" s="235" t="s">
        <v>170</v>
      </c>
      <c r="D13" s="235" t="s">
        <v>171</v>
      </c>
      <c r="E13" s="235" t="s">
        <v>13</v>
      </c>
      <c r="F13" s="236" t="s">
        <v>172</v>
      </c>
      <c r="G13" s="240">
        <v>3</v>
      </c>
      <c r="H13" s="231">
        <v>1</v>
      </c>
      <c r="I13" s="231">
        <f>G13*H13</f>
        <v>3</v>
      </c>
      <c r="J13" s="232" t="s">
        <v>157</v>
      </c>
      <c r="L13" s="87"/>
    </row>
    <row r="14" spans="1:12" ht="17.25" customHeight="1">
      <c r="A14" s="233"/>
      <c r="B14" s="234"/>
      <c r="C14" s="235"/>
      <c r="D14" s="235"/>
      <c r="E14" s="235"/>
      <c r="F14" s="236"/>
      <c r="G14" s="240"/>
      <c r="H14" s="231"/>
      <c r="I14" s="231"/>
      <c r="J14" s="232"/>
      <c r="L14" s="87"/>
    </row>
    <row r="15" spans="1:12" ht="17.25" customHeight="1">
      <c r="A15" s="233">
        <v>46029</v>
      </c>
      <c r="B15" s="234" t="s">
        <v>173</v>
      </c>
      <c r="C15" s="235" t="s">
        <v>174</v>
      </c>
      <c r="D15" s="235" t="s">
        <v>171</v>
      </c>
      <c r="E15" s="235" t="s">
        <v>13</v>
      </c>
      <c r="F15" s="236" t="s">
        <v>130</v>
      </c>
      <c r="G15" s="259">
        <v>62</v>
      </c>
      <c r="H15" s="231">
        <v>1</v>
      </c>
      <c r="I15" s="231">
        <f>G15*H15</f>
        <v>62</v>
      </c>
      <c r="J15" s="232" t="s">
        <v>157</v>
      </c>
      <c r="L15" s="87"/>
    </row>
    <row r="16" spans="1:12" ht="17.25" customHeight="1">
      <c r="A16" s="233"/>
      <c r="B16" s="234"/>
      <c r="C16" s="235"/>
      <c r="D16" s="235"/>
      <c r="E16" s="235"/>
      <c r="F16" s="236"/>
      <c r="G16" s="260"/>
      <c r="H16" s="231"/>
      <c r="I16" s="231"/>
      <c r="J16" s="232"/>
      <c r="L16" s="87"/>
    </row>
    <row r="17" spans="1:12" ht="17.25" customHeight="1">
      <c r="A17" s="233">
        <v>46029</v>
      </c>
      <c r="B17" s="234" t="s">
        <v>175</v>
      </c>
      <c r="C17" s="235" t="s">
        <v>176</v>
      </c>
      <c r="D17" s="235" t="s">
        <v>177</v>
      </c>
      <c r="E17" s="235" t="s">
        <v>13</v>
      </c>
      <c r="F17" s="257" t="s">
        <v>161</v>
      </c>
      <c r="G17" s="259">
        <v>25</v>
      </c>
      <c r="H17" s="261">
        <v>100</v>
      </c>
      <c r="I17" s="231">
        <f>G17*H17</f>
        <v>2500</v>
      </c>
      <c r="J17" s="232" t="s">
        <v>157</v>
      </c>
      <c r="L17" s="87"/>
    </row>
    <row r="18" spans="1:12" ht="17.25" customHeight="1">
      <c r="A18" s="233"/>
      <c r="B18" s="234"/>
      <c r="C18" s="235"/>
      <c r="D18" s="235"/>
      <c r="E18" s="235"/>
      <c r="F18" s="258"/>
      <c r="G18" s="260"/>
      <c r="H18" s="262"/>
      <c r="I18" s="231"/>
      <c r="J18" s="232"/>
      <c r="L18" s="87"/>
    </row>
    <row r="19" spans="1:12" ht="17.25" customHeight="1">
      <c r="A19" s="233">
        <v>46031</v>
      </c>
      <c r="B19" s="234" t="s">
        <v>178</v>
      </c>
      <c r="C19" s="263" t="s">
        <v>164</v>
      </c>
      <c r="D19" s="235" t="s">
        <v>165</v>
      </c>
      <c r="E19" s="235" t="s">
        <v>13</v>
      </c>
      <c r="F19" s="236" t="s">
        <v>137</v>
      </c>
      <c r="G19" s="240">
        <v>30</v>
      </c>
      <c r="H19" s="231">
        <v>10</v>
      </c>
      <c r="I19" s="231">
        <f>G19*H19</f>
        <v>300</v>
      </c>
      <c r="J19" s="232" t="s">
        <v>157</v>
      </c>
      <c r="L19" s="87"/>
    </row>
    <row r="20" spans="1:12" ht="17.25" customHeight="1">
      <c r="A20" s="233"/>
      <c r="B20" s="234"/>
      <c r="C20" s="235"/>
      <c r="D20" s="235"/>
      <c r="E20" s="235"/>
      <c r="F20" s="236"/>
      <c r="G20" s="240"/>
      <c r="H20" s="231"/>
      <c r="I20" s="231"/>
      <c r="J20" s="232"/>
      <c r="L20" s="87"/>
    </row>
    <row r="21" spans="1:12" ht="17.25" customHeight="1">
      <c r="A21" s="233">
        <v>46032</v>
      </c>
      <c r="B21" s="234" t="s">
        <v>179</v>
      </c>
      <c r="C21" s="235" t="s">
        <v>154</v>
      </c>
      <c r="D21" s="235" t="s">
        <v>155</v>
      </c>
      <c r="E21" s="235" t="s">
        <v>13</v>
      </c>
      <c r="F21" s="236" t="s">
        <v>156</v>
      </c>
      <c r="G21" s="240">
        <v>55</v>
      </c>
      <c r="H21" s="231">
        <v>20</v>
      </c>
      <c r="I21" s="231">
        <f>G21*H21</f>
        <v>1100</v>
      </c>
      <c r="J21" s="232" t="s">
        <v>157</v>
      </c>
      <c r="L21" s="87"/>
    </row>
    <row r="22" spans="1:12" ht="17.25" customHeight="1">
      <c r="A22" s="233"/>
      <c r="B22" s="234"/>
      <c r="C22" s="235"/>
      <c r="D22" s="235"/>
      <c r="E22" s="235"/>
      <c r="F22" s="236"/>
      <c r="G22" s="240"/>
      <c r="H22" s="231"/>
      <c r="I22" s="231"/>
      <c r="J22" s="232"/>
      <c r="L22" s="87"/>
    </row>
    <row r="23" spans="1:12" ht="17.25" customHeight="1">
      <c r="A23" s="233">
        <v>46034</v>
      </c>
      <c r="B23" s="234" t="s">
        <v>180</v>
      </c>
      <c r="C23" s="254" t="s">
        <v>167</v>
      </c>
      <c r="D23" s="235" t="s">
        <v>181</v>
      </c>
      <c r="E23" s="255" t="s">
        <v>13</v>
      </c>
      <c r="F23" s="255" t="s">
        <v>42</v>
      </c>
      <c r="G23" s="256">
        <v>4</v>
      </c>
      <c r="H23" s="248">
        <v>150</v>
      </c>
      <c r="I23" s="231">
        <f>G23*H23</f>
        <v>600</v>
      </c>
      <c r="J23" s="232" t="s">
        <v>157</v>
      </c>
      <c r="L23" s="87"/>
    </row>
    <row r="24" spans="1:12" ht="17.25" customHeight="1">
      <c r="A24" s="233"/>
      <c r="B24" s="234"/>
      <c r="C24" s="254"/>
      <c r="D24" s="235"/>
      <c r="E24" s="255"/>
      <c r="F24" s="255"/>
      <c r="G24" s="256"/>
      <c r="H24" s="248"/>
      <c r="I24" s="231"/>
      <c r="J24" s="232"/>
      <c r="L24" s="87"/>
    </row>
    <row r="25" spans="1:12" ht="17.25" customHeight="1">
      <c r="A25" s="233">
        <v>46036</v>
      </c>
      <c r="B25" s="234" t="s">
        <v>182</v>
      </c>
      <c r="C25" s="235" t="s">
        <v>176</v>
      </c>
      <c r="D25" s="235" t="s">
        <v>177</v>
      </c>
      <c r="E25" s="235" t="s">
        <v>13</v>
      </c>
      <c r="F25" s="236" t="s">
        <v>161</v>
      </c>
      <c r="G25" s="240">
        <v>20</v>
      </c>
      <c r="H25" s="231">
        <v>100</v>
      </c>
      <c r="I25" s="231">
        <f>G25*H25</f>
        <v>2000</v>
      </c>
      <c r="J25" s="232" t="s">
        <v>157</v>
      </c>
      <c r="L25" s="87"/>
    </row>
    <row r="26" spans="1:12" ht="17.25" customHeight="1">
      <c r="A26" s="233"/>
      <c r="B26" s="234"/>
      <c r="C26" s="235"/>
      <c r="D26" s="235"/>
      <c r="E26" s="235"/>
      <c r="F26" s="236"/>
      <c r="G26" s="240"/>
      <c r="H26" s="231"/>
      <c r="I26" s="231"/>
      <c r="J26" s="232"/>
      <c r="L26" s="87"/>
    </row>
    <row r="27" spans="1:12" ht="17.25" customHeight="1">
      <c r="A27" s="233">
        <v>46038</v>
      </c>
      <c r="B27" s="234" t="s">
        <v>183</v>
      </c>
      <c r="C27" s="235" t="s">
        <v>184</v>
      </c>
      <c r="D27" s="235" t="s">
        <v>185</v>
      </c>
      <c r="E27" s="235" t="s">
        <v>13</v>
      </c>
      <c r="F27" s="236" t="s">
        <v>137</v>
      </c>
      <c r="G27" s="240">
        <v>15</v>
      </c>
      <c r="H27" s="231">
        <v>100</v>
      </c>
      <c r="I27" s="231">
        <f>G27*H27</f>
        <v>1500</v>
      </c>
      <c r="J27" s="232" t="s">
        <v>157</v>
      </c>
      <c r="L27" s="87"/>
    </row>
    <row r="28" spans="1:12" ht="17.25" customHeight="1">
      <c r="A28" s="233"/>
      <c r="B28" s="234"/>
      <c r="C28" s="235"/>
      <c r="D28" s="235"/>
      <c r="E28" s="235"/>
      <c r="F28" s="236"/>
      <c r="G28" s="240"/>
      <c r="H28" s="231"/>
      <c r="I28" s="231"/>
      <c r="J28" s="232"/>
      <c r="L28" s="87"/>
    </row>
    <row r="29" spans="1:12" ht="17.25" customHeight="1">
      <c r="A29" s="233">
        <v>46038</v>
      </c>
      <c r="B29" s="234" t="s">
        <v>186</v>
      </c>
      <c r="C29" s="235" t="s">
        <v>154</v>
      </c>
      <c r="D29" s="235" t="s">
        <v>155</v>
      </c>
      <c r="E29" s="235" t="s">
        <v>13</v>
      </c>
      <c r="F29" s="236" t="s">
        <v>156</v>
      </c>
      <c r="G29" s="240">
        <v>50</v>
      </c>
      <c r="H29" s="231">
        <v>20</v>
      </c>
      <c r="I29" s="231">
        <f>G29*H29</f>
        <v>1000</v>
      </c>
      <c r="J29" s="232" t="s">
        <v>157</v>
      </c>
      <c r="L29" s="87"/>
    </row>
    <row r="30" spans="1:12" ht="17.25" customHeight="1">
      <c r="A30" s="233"/>
      <c r="B30" s="234"/>
      <c r="C30" s="235"/>
      <c r="D30" s="235"/>
      <c r="E30" s="235"/>
      <c r="F30" s="236"/>
      <c r="G30" s="240"/>
      <c r="H30" s="231"/>
      <c r="I30" s="231"/>
      <c r="J30" s="232"/>
      <c r="L30" s="87"/>
    </row>
    <row r="31" spans="1:12" ht="17.25" customHeight="1">
      <c r="A31" s="233">
        <v>46038</v>
      </c>
      <c r="B31" s="234" t="s">
        <v>187</v>
      </c>
      <c r="C31" s="235" t="s">
        <v>164</v>
      </c>
      <c r="D31" s="235" t="s">
        <v>165</v>
      </c>
      <c r="E31" s="235" t="s">
        <v>13</v>
      </c>
      <c r="F31" s="236" t="s">
        <v>137</v>
      </c>
      <c r="G31" s="240">
        <v>30</v>
      </c>
      <c r="H31" s="231">
        <v>10</v>
      </c>
      <c r="I31" s="231">
        <f>G31*H31</f>
        <v>300</v>
      </c>
      <c r="J31" s="232" t="s">
        <v>157</v>
      </c>
      <c r="L31" s="87"/>
    </row>
    <row r="32" spans="1:12" ht="17.25" customHeight="1">
      <c r="A32" s="233"/>
      <c r="B32" s="234"/>
      <c r="C32" s="235"/>
      <c r="D32" s="235"/>
      <c r="E32" s="235"/>
      <c r="F32" s="236"/>
      <c r="G32" s="240"/>
      <c r="H32" s="231"/>
      <c r="I32" s="231"/>
      <c r="J32" s="232"/>
      <c r="L32" s="87"/>
    </row>
    <row r="33" spans="1:12" ht="17.25" customHeight="1">
      <c r="A33" s="233">
        <v>46043</v>
      </c>
      <c r="B33" s="234" t="s">
        <v>188</v>
      </c>
      <c r="C33" s="235" t="s">
        <v>176</v>
      </c>
      <c r="D33" s="235" t="s">
        <v>177</v>
      </c>
      <c r="E33" s="235" t="s">
        <v>13</v>
      </c>
      <c r="F33" s="236" t="s">
        <v>161</v>
      </c>
      <c r="G33" s="240">
        <v>20</v>
      </c>
      <c r="H33" s="231">
        <v>100</v>
      </c>
      <c r="I33" s="231">
        <f>G33*H33</f>
        <v>2000</v>
      </c>
      <c r="J33" s="232" t="s">
        <v>157</v>
      </c>
      <c r="L33" s="87"/>
    </row>
    <row r="34" spans="1:12" ht="17.25" customHeight="1">
      <c r="A34" s="233"/>
      <c r="B34" s="234"/>
      <c r="C34" s="235"/>
      <c r="D34" s="235"/>
      <c r="E34" s="235"/>
      <c r="F34" s="236"/>
      <c r="G34" s="240"/>
      <c r="H34" s="231"/>
      <c r="I34" s="231"/>
      <c r="J34" s="232"/>
      <c r="L34" s="87"/>
    </row>
    <row r="35" spans="1:12" ht="17.25" customHeight="1">
      <c r="A35" s="233">
        <v>46044</v>
      </c>
      <c r="B35" s="234" t="s">
        <v>189</v>
      </c>
      <c r="C35" s="235" t="s">
        <v>184</v>
      </c>
      <c r="D35" s="235" t="s">
        <v>185</v>
      </c>
      <c r="E35" s="235" t="s">
        <v>13</v>
      </c>
      <c r="F35" s="236" t="s">
        <v>137</v>
      </c>
      <c r="G35" s="247">
        <v>20</v>
      </c>
      <c r="H35" s="231">
        <v>100</v>
      </c>
      <c r="I35" s="231">
        <f>G35*H35</f>
        <v>2000</v>
      </c>
      <c r="J35" s="232" t="s">
        <v>157</v>
      </c>
      <c r="L35" s="87"/>
    </row>
    <row r="36" spans="1:12" ht="17.25" customHeight="1" thickBot="1">
      <c r="A36" s="252"/>
      <c r="B36" s="237"/>
      <c r="C36" s="238"/>
      <c r="D36" s="238"/>
      <c r="E36" s="238"/>
      <c r="F36" s="239"/>
      <c r="G36" s="253"/>
      <c r="H36" s="242"/>
      <c r="I36" s="242"/>
      <c r="J36" s="249"/>
      <c r="L36" s="87"/>
    </row>
    <row r="37" spans="1:12" ht="30" customHeight="1">
      <c r="A37" s="243" t="s">
        <v>14</v>
      </c>
      <c r="B37" s="244"/>
      <c r="C37" s="244"/>
      <c r="D37" s="244"/>
      <c r="E37" s="244"/>
      <c r="F37" s="244"/>
      <c r="G37" s="244"/>
      <c r="H37" s="244"/>
      <c r="I37" s="244"/>
      <c r="J37" s="245"/>
    </row>
    <row r="38" spans="1:12" ht="30" customHeight="1">
      <c r="A38" s="265" t="s">
        <v>120</v>
      </c>
      <c r="B38" s="266"/>
      <c r="C38" s="266"/>
      <c r="D38" s="266"/>
      <c r="E38" s="266"/>
      <c r="F38" s="266"/>
      <c r="G38" s="266"/>
      <c r="H38" s="266"/>
      <c r="I38" s="266"/>
      <c r="J38" s="267"/>
    </row>
    <row r="39" spans="1:12" ht="30" customHeight="1">
      <c r="A39" s="268" t="s">
        <v>15</v>
      </c>
      <c r="B39" s="269"/>
      <c r="C39" s="269"/>
      <c r="D39" s="269"/>
      <c r="E39" s="269"/>
      <c r="F39" s="269"/>
      <c r="G39" s="269"/>
      <c r="H39" s="269"/>
      <c r="I39" s="269"/>
      <c r="J39" s="270"/>
    </row>
    <row r="40" spans="1:12" s="43" customFormat="1" ht="37.700000000000003" customHeight="1">
      <c r="A40" s="163" t="s">
        <v>16</v>
      </c>
      <c r="B40" s="164" t="s">
        <v>17</v>
      </c>
      <c r="C40" s="164" t="s">
        <v>18</v>
      </c>
      <c r="D40" s="165" t="s">
        <v>19</v>
      </c>
      <c r="E40" s="164" t="s">
        <v>20</v>
      </c>
      <c r="F40" s="164" t="s">
        <v>21</v>
      </c>
      <c r="G40" s="166" t="s">
        <v>28</v>
      </c>
      <c r="H40" s="167" t="s">
        <v>22</v>
      </c>
      <c r="I40" s="164" t="s">
        <v>23</v>
      </c>
      <c r="J40" s="168" t="s">
        <v>24</v>
      </c>
    </row>
    <row r="41" spans="1:12" ht="17.25" customHeight="1">
      <c r="A41" s="233">
        <v>46045</v>
      </c>
      <c r="B41" s="234" t="s">
        <v>190</v>
      </c>
      <c r="C41" s="235" t="s">
        <v>154</v>
      </c>
      <c r="D41" s="235" t="s">
        <v>155</v>
      </c>
      <c r="E41" s="235" t="s">
        <v>13</v>
      </c>
      <c r="F41" s="236" t="s">
        <v>156</v>
      </c>
      <c r="G41" s="240">
        <v>54</v>
      </c>
      <c r="H41" s="231">
        <v>20</v>
      </c>
      <c r="I41" s="231">
        <f>G41*H41</f>
        <v>1080</v>
      </c>
      <c r="J41" s="232" t="s">
        <v>157</v>
      </c>
      <c r="L41" s="87"/>
    </row>
    <row r="42" spans="1:12" ht="17.25" customHeight="1">
      <c r="A42" s="233"/>
      <c r="B42" s="234"/>
      <c r="C42" s="235"/>
      <c r="D42" s="235"/>
      <c r="E42" s="235"/>
      <c r="F42" s="236"/>
      <c r="G42" s="240"/>
      <c r="H42" s="231"/>
      <c r="I42" s="231"/>
      <c r="J42" s="232"/>
      <c r="L42" s="87"/>
    </row>
    <row r="43" spans="1:12" ht="17.25" customHeight="1">
      <c r="A43" s="233">
        <v>46045</v>
      </c>
      <c r="B43" s="234" t="s">
        <v>191</v>
      </c>
      <c r="C43" s="235" t="s">
        <v>164</v>
      </c>
      <c r="D43" s="235" t="s">
        <v>165</v>
      </c>
      <c r="E43" s="235" t="s">
        <v>13</v>
      </c>
      <c r="F43" s="236" t="s">
        <v>137</v>
      </c>
      <c r="G43" s="247">
        <v>35</v>
      </c>
      <c r="H43" s="231">
        <v>10</v>
      </c>
      <c r="I43" s="231">
        <f>G43*H43</f>
        <v>350</v>
      </c>
      <c r="J43" s="232" t="s">
        <v>157</v>
      </c>
      <c r="L43" s="87"/>
    </row>
    <row r="44" spans="1:12" ht="17.25" customHeight="1">
      <c r="A44" s="233"/>
      <c r="B44" s="234"/>
      <c r="C44" s="235"/>
      <c r="D44" s="235"/>
      <c r="E44" s="235"/>
      <c r="F44" s="236"/>
      <c r="G44" s="247"/>
      <c r="H44" s="231"/>
      <c r="I44" s="231"/>
      <c r="J44" s="232"/>
      <c r="L44" s="87"/>
    </row>
    <row r="45" spans="1:12" ht="17.25" customHeight="1">
      <c r="A45" s="233">
        <v>46050</v>
      </c>
      <c r="B45" s="234" t="s">
        <v>192</v>
      </c>
      <c r="C45" s="235" t="s">
        <v>176</v>
      </c>
      <c r="D45" s="235" t="s">
        <v>177</v>
      </c>
      <c r="E45" s="235" t="s">
        <v>13</v>
      </c>
      <c r="F45" s="236" t="s">
        <v>161</v>
      </c>
      <c r="G45" s="240">
        <v>20</v>
      </c>
      <c r="H45" s="231">
        <v>100</v>
      </c>
      <c r="I45" s="231">
        <f>G45*H45</f>
        <v>2000</v>
      </c>
      <c r="J45" s="232" t="s">
        <v>157</v>
      </c>
      <c r="L45" s="87"/>
    </row>
    <row r="46" spans="1:12" ht="17.25" customHeight="1">
      <c r="A46" s="233"/>
      <c r="B46" s="234"/>
      <c r="C46" s="235"/>
      <c r="D46" s="235"/>
      <c r="E46" s="235"/>
      <c r="F46" s="236"/>
      <c r="G46" s="240"/>
      <c r="H46" s="231"/>
      <c r="I46" s="231"/>
      <c r="J46" s="232"/>
      <c r="L46" s="87"/>
    </row>
    <row r="47" spans="1:12" ht="17.25" customHeight="1">
      <c r="A47" s="233">
        <v>46052</v>
      </c>
      <c r="B47" s="234" t="s">
        <v>193</v>
      </c>
      <c r="C47" s="235" t="s">
        <v>154</v>
      </c>
      <c r="D47" s="235" t="s">
        <v>155</v>
      </c>
      <c r="E47" s="235" t="s">
        <v>13</v>
      </c>
      <c r="F47" s="236" t="s">
        <v>156</v>
      </c>
      <c r="G47" s="240">
        <v>70</v>
      </c>
      <c r="H47" s="231">
        <v>20</v>
      </c>
      <c r="I47" s="231">
        <f t="shared" ref="I47" si="0">G47*H47</f>
        <v>1400</v>
      </c>
      <c r="J47" s="232" t="s">
        <v>157</v>
      </c>
      <c r="L47" s="87"/>
    </row>
    <row r="48" spans="1:12" ht="17.25" customHeight="1">
      <c r="A48" s="233"/>
      <c r="B48" s="234"/>
      <c r="C48" s="235"/>
      <c r="D48" s="235"/>
      <c r="E48" s="235"/>
      <c r="F48" s="236"/>
      <c r="G48" s="240"/>
      <c r="H48" s="231"/>
      <c r="I48" s="231"/>
      <c r="J48" s="232"/>
      <c r="L48" s="87"/>
    </row>
    <row r="49" spans="1:19" ht="17.25" customHeight="1">
      <c r="A49" s="233">
        <v>46052</v>
      </c>
      <c r="B49" s="234" t="s">
        <v>194</v>
      </c>
      <c r="C49" s="235" t="s">
        <v>184</v>
      </c>
      <c r="D49" s="235" t="s">
        <v>185</v>
      </c>
      <c r="E49" s="235" t="s">
        <v>13</v>
      </c>
      <c r="F49" s="236" t="s">
        <v>137</v>
      </c>
      <c r="G49" s="251">
        <v>10</v>
      </c>
      <c r="H49" s="231">
        <v>100</v>
      </c>
      <c r="I49" s="231">
        <f>G49*H49</f>
        <v>1000</v>
      </c>
      <c r="J49" s="232" t="s">
        <v>157</v>
      </c>
      <c r="L49" s="87"/>
    </row>
    <row r="50" spans="1:19" ht="17.25" customHeight="1">
      <c r="A50" s="233"/>
      <c r="B50" s="234"/>
      <c r="C50" s="235"/>
      <c r="D50" s="235"/>
      <c r="E50" s="235"/>
      <c r="F50" s="236"/>
      <c r="G50" s="247"/>
      <c r="H50" s="231"/>
      <c r="I50" s="231"/>
      <c r="J50" s="232"/>
      <c r="L50" s="87"/>
    </row>
    <row r="51" spans="1:19" ht="17.25" customHeight="1">
      <c r="A51" s="233">
        <v>46052</v>
      </c>
      <c r="B51" s="234" t="s">
        <v>195</v>
      </c>
      <c r="C51" s="235" t="s">
        <v>164</v>
      </c>
      <c r="D51" s="235" t="s">
        <v>165</v>
      </c>
      <c r="E51" s="235" t="s">
        <v>13</v>
      </c>
      <c r="F51" s="236" t="s">
        <v>137</v>
      </c>
      <c r="G51" s="251">
        <v>34</v>
      </c>
      <c r="H51" s="231">
        <v>10</v>
      </c>
      <c r="I51" s="231">
        <f>G51*H51</f>
        <v>340</v>
      </c>
      <c r="J51" s="232" t="s">
        <v>157</v>
      </c>
      <c r="L51" s="87"/>
    </row>
    <row r="52" spans="1:19" ht="17.25" customHeight="1">
      <c r="A52" s="233"/>
      <c r="B52" s="234"/>
      <c r="C52" s="235"/>
      <c r="D52" s="235"/>
      <c r="E52" s="235"/>
      <c r="F52" s="236"/>
      <c r="G52" s="247"/>
      <c r="H52" s="231"/>
      <c r="I52" s="231"/>
      <c r="J52" s="232"/>
      <c r="L52" s="87"/>
    </row>
    <row r="53" spans="1:19" ht="14.25" customHeight="1">
      <c r="A53" s="233">
        <v>46053</v>
      </c>
      <c r="B53" s="234" t="s">
        <v>196</v>
      </c>
      <c r="C53" s="246" t="s">
        <v>197</v>
      </c>
      <c r="D53" s="246" t="s">
        <v>168</v>
      </c>
      <c r="E53" s="235" t="s">
        <v>13</v>
      </c>
      <c r="F53" s="246" t="s">
        <v>130</v>
      </c>
      <c r="G53" s="247">
        <v>100</v>
      </c>
      <c r="H53" s="248">
        <v>2</v>
      </c>
      <c r="I53" s="231">
        <f>G53*H53</f>
        <v>200</v>
      </c>
      <c r="J53" s="232" t="s">
        <v>157</v>
      </c>
      <c r="M53" s="88"/>
      <c r="N53" s="88"/>
      <c r="O53" s="88"/>
      <c r="P53" s="88"/>
      <c r="Q53" s="88"/>
      <c r="R53" s="88"/>
    </row>
    <row r="54" spans="1:19" ht="14.25" customHeight="1">
      <c r="A54" s="233"/>
      <c r="B54" s="234"/>
      <c r="C54" s="246"/>
      <c r="D54" s="246"/>
      <c r="E54" s="235"/>
      <c r="F54" s="246"/>
      <c r="G54" s="247"/>
      <c r="H54" s="248"/>
      <c r="I54" s="231"/>
      <c r="J54" s="232"/>
      <c r="M54" s="88"/>
      <c r="N54" s="88"/>
      <c r="O54" s="88"/>
      <c r="P54" s="88"/>
      <c r="Q54" s="88"/>
      <c r="R54" s="88"/>
    </row>
    <row r="55" spans="1:19" ht="14.25" customHeight="1">
      <c r="A55" s="233">
        <v>46053</v>
      </c>
      <c r="B55" s="234" t="s">
        <v>198</v>
      </c>
      <c r="C55" s="235" t="s">
        <v>199</v>
      </c>
      <c r="D55" s="235" t="s">
        <v>200</v>
      </c>
      <c r="E55" s="235" t="s">
        <v>13</v>
      </c>
      <c r="F55" s="236" t="s">
        <v>42</v>
      </c>
      <c r="G55" s="240">
        <v>571</v>
      </c>
      <c r="H55" s="231">
        <v>2</v>
      </c>
      <c r="I55" s="231">
        <f>G55*H55</f>
        <v>1142</v>
      </c>
      <c r="J55" s="232" t="s">
        <v>157</v>
      </c>
      <c r="M55" s="88"/>
      <c r="N55" s="88"/>
      <c r="O55" s="88"/>
      <c r="P55" s="88"/>
      <c r="Q55" s="88"/>
      <c r="R55" s="88"/>
    </row>
    <row r="56" spans="1:19" ht="14.25" customHeight="1" thickBot="1">
      <c r="A56" s="252"/>
      <c r="B56" s="237"/>
      <c r="C56" s="238"/>
      <c r="D56" s="238"/>
      <c r="E56" s="238"/>
      <c r="F56" s="239"/>
      <c r="G56" s="241"/>
      <c r="H56" s="242"/>
      <c r="I56" s="242"/>
      <c r="J56" s="249"/>
      <c r="M56" s="88"/>
      <c r="N56" s="88"/>
      <c r="O56" s="88"/>
      <c r="P56" s="88"/>
      <c r="Q56" s="88"/>
      <c r="R56" s="88"/>
    </row>
    <row r="57" spans="1:19" ht="14.25" customHeight="1" thickBot="1">
      <c r="A57" s="154"/>
      <c r="B57" s="154"/>
      <c r="C57" s="250" t="s">
        <v>64</v>
      </c>
      <c r="D57" s="250"/>
      <c r="E57" s="250"/>
      <c r="F57" s="89"/>
      <c r="G57" s="89"/>
      <c r="H57" s="90"/>
      <c r="I57" s="162">
        <f>SUM(I5:I56)</f>
        <v>24207</v>
      </c>
      <c r="J57" s="91"/>
      <c r="M57" s="88"/>
      <c r="N57" s="88"/>
      <c r="O57" s="88"/>
      <c r="P57" s="88"/>
      <c r="Q57" s="88"/>
      <c r="R57" s="88"/>
    </row>
    <row r="58" spans="1:19" ht="15" customHeight="1">
      <c r="A58"/>
      <c r="D58" s="24"/>
      <c r="G58"/>
      <c r="H58"/>
      <c r="N58" s="88"/>
      <c r="O58" s="88"/>
      <c r="P58" s="88"/>
      <c r="Q58" s="155"/>
      <c r="R58" s="156"/>
      <c r="S58" s="156"/>
    </row>
    <row r="59" spans="1:19" ht="15" customHeight="1">
      <c r="A59"/>
      <c r="C59" s="157" t="s">
        <v>201</v>
      </c>
      <c r="G59" s="158"/>
      <c r="I59" s="159" t="s">
        <v>202</v>
      </c>
      <c r="M59" s="88"/>
      <c r="N59" s="88"/>
      <c r="O59" s="88"/>
      <c r="P59" s="160"/>
      <c r="Q59" s="161"/>
      <c r="R59" s="161"/>
    </row>
    <row r="60" spans="1:19" ht="15" customHeight="1">
      <c r="A60"/>
      <c r="C60" s="157" t="s">
        <v>34</v>
      </c>
      <c r="G60" s="158"/>
      <c r="I60" s="159" t="s">
        <v>35</v>
      </c>
      <c r="M60" s="88"/>
      <c r="N60" s="88"/>
      <c r="O60" s="88"/>
      <c r="P60" s="88"/>
      <c r="Q60" s="88"/>
      <c r="R60" s="88"/>
    </row>
    <row r="61" spans="1:19" ht="15" customHeight="1">
      <c r="A61"/>
      <c r="C61" s="157" t="s">
        <v>36</v>
      </c>
      <c r="G61" s="158"/>
      <c r="I61" s="157" t="s">
        <v>36</v>
      </c>
      <c r="M61" s="88"/>
      <c r="N61" s="88"/>
      <c r="O61" s="88"/>
      <c r="P61" s="88"/>
      <c r="Q61" s="88"/>
      <c r="R61" s="88"/>
    </row>
    <row r="62" spans="1:19" ht="15" customHeight="1">
      <c r="A62"/>
      <c r="C62" s="157" t="s">
        <v>203</v>
      </c>
      <c r="G62" s="158"/>
      <c r="I62" s="157" t="s">
        <v>203</v>
      </c>
      <c r="M62" s="88"/>
      <c r="N62" s="88"/>
      <c r="O62" s="88"/>
      <c r="P62" s="88"/>
      <c r="Q62" s="88"/>
      <c r="R62" s="88"/>
    </row>
    <row r="63" spans="1:19" ht="15" customHeight="1">
      <c r="A63"/>
      <c r="E63" s="157" t="s">
        <v>37</v>
      </c>
      <c r="G63"/>
      <c r="H63"/>
      <c r="M63" s="88"/>
      <c r="N63" s="88"/>
      <c r="O63" s="88"/>
      <c r="P63" s="88"/>
      <c r="Q63" s="88"/>
      <c r="R63" s="88"/>
    </row>
    <row r="64" spans="1:19" ht="15" customHeight="1">
      <c r="A64"/>
      <c r="E64" s="157" t="s">
        <v>204</v>
      </c>
      <c r="G64"/>
      <c r="H64"/>
      <c r="M64" s="88"/>
      <c r="N64" s="88"/>
      <c r="O64" s="88"/>
      <c r="P64" s="88"/>
      <c r="Q64" s="88"/>
      <c r="R64" s="88"/>
    </row>
    <row r="65" spans="1:26" ht="15" customHeight="1">
      <c r="A65"/>
      <c r="E65" s="157" t="s">
        <v>205</v>
      </c>
      <c r="G65"/>
      <c r="H65"/>
      <c r="M65" s="88"/>
      <c r="N65" s="88"/>
      <c r="O65" s="88"/>
      <c r="P65" s="88"/>
      <c r="Q65" s="88"/>
      <c r="R65" s="88"/>
    </row>
    <row r="66" spans="1:26" ht="15" customHeight="1">
      <c r="A66"/>
      <c r="E66" s="157" t="s">
        <v>206</v>
      </c>
      <c r="G66"/>
      <c r="H66"/>
      <c r="M66" s="88"/>
      <c r="N66" s="88"/>
      <c r="O66" s="88"/>
      <c r="P66" s="88"/>
      <c r="Q66" s="88"/>
      <c r="R66" s="88"/>
    </row>
    <row r="67" spans="1:26" ht="15" customHeight="1">
      <c r="A67"/>
      <c r="E67" s="159" t="s">
        <v>38</v>
      </c>
      <c r="G67"/>
      <c r="H67"/>
      <c r="M67" s="88"/>
      <c r="N67" s="88"/>
      <c r="O67" s="88"/>
      <c r="P67" s="160"/>
      <c r="Q67" s="161"/>
      <c r="R67" s="161"/>
    </row>
    <row r="68" spans="1:26" ht="15" customHeight="1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15" customHeight="1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spans="1:26" ht="15" customHeight="1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spans="1:26" ht="15" customHeight="1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spans="1:26" ht="15" customHeight="1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spans="1:26" ht="15" customHeight="1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15" customHeight="1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15.4" customHeight="1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15" customHeight="1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</sheetData>
  <mergeCells count="247">
    <mergeCell ref="E33:E34"/>
    <mergeCell ref="F33:F34"/>
    <mergeCell ref="G33:G34"/>
    <mergeCell ref="H33:H34"/>
    <mergeCell ref="I33:I34"/>
    <mergeCell ref="A33:A34"/>
    <mergeCell ref="A43:A44"/>
    <mergeCell ref="B43:B44"/>
    <mergeCell ref="C43:C44"/>
    <mergeCell ref="D43:D44"/>
    <mergeCell ref="A47:A48"/>
    <mergeCell ref="B47:B48"/>
    <mergeCell ref="C47:C48"/>
    <mergeCell ref="D47:D48"/>
    <mergeCell ref="B33:B34"/>
    <mergeCell ref="C33:C34"/>
    <mergeCell ref="D33:D34"/>
    <mergeCell ref="D7:D8"/>
    <mergeCell ref="E7:E8"/>
    <mergeCell ref="F7:F8"/>
    <mergeCell ref="G7:G8"/>
    <mergeCell ref="H7:H8"/>
    <mergeCell ref="I7:I8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J7:J8"/>
    <mergeCell ref="E9:E10"/>
    <mergeCell ref="F9:F10"/>
    <mergeCell ref="G9:G10"/>
    <mergeCell ref="H9:H10"/>
    <mergeCell ref="I9:I10"/>
    <mergeCell ref="J9:J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A9:A10"/>
    <mergeCell ref="B9:B10"/>
    <mergeCell ref="C9:C10"/>
    <mergeCell ref="D9:D10"/>
    <mergeCell ref="A7:A8"/>
    <mergeCell ref="B7:B8"/>
    <mergeCell ref="C7:C8"/>
    <mergeCell ref="E13:E14"/>
    <mergeCell ref="F13:F14"/>
    <mergeCell ref="G13:G14"/>
    <mergeCell ref="H13:H14"/>
    <mergeCell ref="I13:I14"/>
    <mergeCell ref="J13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A13:A14"/>
    <mergeCell ref="B13:B14"/>
    <mergeCell ref="C13:C14"/>
    <mergeCell ref="D13:D14"/>
    <mergeCell ref="E17:E18"/>
    <mergeCell ref="F17:F18"/>
    <mergeCell ref="G17:G18"/>
    <mergeCell ref="H17:H18"/>
    <mergeCell ref="I17:I18"/>
    <mergeCell ref="J17:J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A17:A18"/>
    <mergeCell ref="B17:B18"/>
    <mergeCell ref="C17:C18"/>
    <mergeCell ref="D17:D18"/>
    <mergeCell ref="E21:E22"/>
    <mergeCell ref="F21:F22"/>
    <mergeCell ref="G21:G22"/>
    <mergeCell ref="H21:H22"/>
    <mergeCell ref="I21:I22"/>
    <mergeCell ref="J21:J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A21:A22"/>
    <mergeCell ref="B21:B22"/>
    <mergeCell ref="C21:C22"/>
    <mergeCell ref="D21:D22"/>
    <mergeCell ref="E25:E26"/>
    <mergeCell ref="F25:F26"/>
    <mergeCell ref="G25:G26"/>
    <mergeCell ref="H25:H26"/>
    <mergeCell ref="I25:I26"/>
    <mergeCell ref="J25:J26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A25:A26"/>
    <mergeCell ref="B25:B26"/>
    <mergeCell ref="C25:C26"/>
    <mergeCell ref="D25:D26"/>
    <mergeCell ref="E29:E30"/>
    <mergeCell ref="F29:F30"/>
    <mergeCell ref="G29:G30"/>
    <mergeCell ref="H29:H30"/>
    <mergeCell ref="I29:I30"/>
    <mergeCell ref="J29:J30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A29:A30"/>
    <mergeCell ref="B29:B30"/>
    <mergeCell ref="C29:C30"/>
    <mergeCell ref="D29:D30"/>
    <mergeCell ref="J33:J34"/>
    <mergeCell ref="G45:G46"/>
    <mergeCell ref="H45:H46"/>
    <mergeCell ref="I45:I46"/>
    <mergeCell ref="J45:J46"/>
    <mergeCell ref="J35:J36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J55:J56"/>
    <mergeCell ref="C57:E57"/>
    <mergeCell ref="J47:J48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A55:A56"/>
    <mergeCell ref="A37:J37"/>
    <mergeCell ref="J51:J52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E43:E44"/>
    <mergeCell ref="F43:F44"/>
    <mergeCell ref="G43:G44"/>
    <mergeCell ref="H43:H44"/>
    <mergeCell ref="A38:J38"/>
    <mergeCell ref="A39:J39"/>
    <mergeCell ref="E47:E48"/>
    <mergeCell ref="F47:F48"/>
    <mergeCell ref="G47:G48"/>
    <mergeCell ref="H47:H48"/>
    <mergeCell ref="I47:I48"/>
    <mergeCell ref="I43:I44"/>
    <mergeCell ref="J43:J44"/>
    <mergeCell ref="A45:A46"/>
    <mergeCell ref="B45:B46"/>
    <mergeCell ref="C45:C46"/>
    <mergeCell ref="D45:D46"/>
    <mergeCell ref="E45:E46"/>
    <mergeCell ref="F45:F46"/>
    <mergeCell ref="B55:B56"/>
    <mergeCell ref="C55:C56"/>
    <mergeCell ref="D55:D56"/>
    <mergeCell ref="E55:E56"/>
    <mergeCell ref="F55:F56"/>
    <mergeCell ref="G55:G56"/>
    <mergeCell ref="H55:H56"/>
    <mergeCell ref="I55:I56"/>
  </mergeCells>
  <pageMargins left="0.23622047244094491" right="0.23622047244094491" top="0.55118110236220474" bottom="0.55118110236220474" header="0.31496062992125984" footer="0.31496062992125984"/>
  <pageSetup scale="78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Of. Generales</vt:lpstr>
      <vt:lpstr>VILLAS</vt:lpstr>
      <vt:lpstr>CADIPSIC</vt:lpstr>
      <vt:lpstr>CADIPSIC!Área_de_impresión</vt:lpstr>
      <vt:lpstr>'Of. Generales'!Área_de_impresión</vt:lpstr>
      <vt:lpstr>VILLAS!Área_de_impresión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Rojas Ramirez</dc:creator>
  <cp:lastModifiedBy>Yehick Jeanette Flores Padilla</cp:lastModifiedBy>
  <cp:lastPrinted>2026-02-09T17:04:00Z</cp:lastPrinted>
  <dcterms:created xsi:type="dcterms:W3CDTF">2024-10-11T18:35:39Z</dcterms:created>
  <dcterms:modified xsi:type="dcterms:W3CDTF">2026-02-26T20:12:48Z</dcterms:modified>
</cp:coreProperties>
</file>