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A6C6880-BB3B-4809-8668-412215C302F8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CADIPSIC!$A$1:$J$64</definedName>
    <definedName name="_xlnm.Print_Area" localSheetId="0">'Of. Generales'!$A$1:$J$63</definedName>
    <definedName name="_xlnm.Print_Area" localSheetId="1">VILLAS!$A$1:$J$22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1" l="1"/>
  <c r="I48" i="1"/>
  <c r="I49" i="1"/>
  <c r="I50" i="1"/>
  <c r="I51" i="1"/>
  <c r="I47" i="1"/>
  <c r="A44" i="1"/>
  <c r="A43" i="1"/>
  <c r="I42" i="1"/>
  <c r="I41" i="1" l="1"/>
  <c r="I40" i="1"/>
  <c r="I39" i="1"/>
  <c r="I37" i="1"/>
  <c r="I38" i="1"/>
  <c r="I36" i="1"/>
  <c r="I11" i="2"/>
  <c r="I10" i="2"/>
  <c r="I9" i="2"/>
  <c r="I8" i="2"/>
  <c r="K7" i="2"/>
  <c r="I7" i="2"/>
  <c r="I6" i="2"/>
  <c r="K6" i="2" s="1"/>
  <c r="I5" i="2"/>
  <c r="K11" i="2" l="1"/>
  <c r="I45" i="4"/>
  <c r="I43" i="4"/>
  <c r="I41" i="4"/>
  <c r="I39" i="4"/>
  <c r="I37" i="4"/>
  <c r="I31" i="4"/>
  <c r="I29" i="4"/>
  <c r="I27" i="4"/>
  <c r="I25" i="4"/>
  <c r="I23" i="4"/>
  <c r="I21" i="4"/>
  <c r="I19" i="4"/>
  <c r="I17" i="4"/>
  <c r="I16" i="4"/>
  <c r="I15" i="4"/>
  <c r="I13" i="4"/>
  <c r="I11" i="4"/>
  <c r="I9" i="4"/>
  <c r="I7" i="4"/>
  <c r="I5" i="4"/>
  <c r="I47" i="4" s="1"/>
  <c r="I56" i="1" s="1"/>
  <c r="I32" i="1" l="1"/>
  <c r="I30" i="1"/>
  <c r="A24" i="1"/>
  <c r="A25" i="1"/>
  <c r="I11" i="1"/>
  <c r="I23" i="1"/>
  <c r="I21" i="1"/>
  <c r="I13" i="1"/>
  <c r="I12" i="1"/>
  <c r="G7" i="1"/>
  <c r="I7" i="1" s="1"/>
  <c r="I12" i="2" l="1"/>
  <c r="I55" i="1" s="1"/>
  <c r="I54" i="1" l="1"/>
  <c r="I31" i="1" l="1"/>
  <c r="I14" i="1"/>
  <c r="I28" i="1" l="1"/>
  <c r="I29" i="1"/>
  <c r="I33" i="1"/>
  <c r="I34" i="1"/>
  <c r="I35" i="1"/>
  <c r="I16" i="1"/>
  <c r="I8" i="1"/>
  <c r="I9" i="1" l="1"/>
  <c r="I57" i="1" l="1"/>
  <c r="I17" i="1" l="1"/>
  <c r="I18" i="1"/>
  <c r="I20" i="1" l="1"/>
  <c r="I19" i="1"/>
  <c r="I5" i="1" l="1"/>
</calcChain>
</file>

<file path=xl/sharedStrings.xml><?xml version="1.0" encoding="utf-8"?>
<sst xmlns="http://schemas.openxmlformats.org/spreadsheetml/2006/main" count="415" uniqueCount="173">
  <si>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</si>
  <si>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</si>
  <si>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</si>
  <si>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</si>
  <si>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</si>
  <si>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</si>
  <si>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</si>
  <si>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</si>
  <si>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</si>
  <si>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</si>
  <si>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</si>
  <si>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</si>
  <si>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</si>
  <si>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</si>
  <si>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</si>
  <si>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</si>
  <si>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</si>
  <si>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</si>
  <si>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</si>
  <si>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</si>
  <si>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</si>
  <si>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</si>
  <si>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</si>
  <si>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</si>
  <si>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</si>
  <si>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</si>
  <si>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</si>
  <si>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</si>
  <si>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</si>
  <si>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</si>
  <si>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</si>
  <si>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</si>
  <si>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</si>
  <si>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</si>
  <si>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</si>
  <si>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</si>
  <si>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</si>
  <si>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</si>
  <si>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</si>
  <si>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</si>
  <si>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</si>
  <si>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</si>
  <si>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ALBERGUE VILLAS MIRAVALLE</t>
  </si>
  <si>
    <t>Calle Eulogio Parra # 2539 col. Circunvalación Guevara, Guadalajara Jalisco, C.P. 44680   Tel. 33 3836 3444</t>
  </si>
  <si>
    <t>Marisol Benavides</t>
  </si>
  <si>
    <t xml:space="preserve">Monetaria </t>
  </si>
  <si>
    <t>Depósito en efectivo para el proyecto de vida de los pupilos de delegación</t>
  </si>
  <si>
    <t>Verde Valle</t>
  </si>
  <si>
    <t>Sacos de arroz</t>
  </si>
  <si>
    <t>Sacos de frijol</t>
  </si>
  <si>
    <t>Sacos de lenteja</t>
  </si>
  <si>
    <t>Sacos de Garbanzo</t>
  </si>
  <si>
    <t>Boletos de acceso</t>
  </si>
  <si>
    <t>Acuario Michin</t>
  </si>
  <si>
    <t>bultos</t>
  </si>
  <si>
    <t>pelotas</t>
  </si>
  <si>
    <t>Voluntariado DIF Guadalajara</t>
  </si>
  <si>
    <t>DIF Jalisco</t>
  </si>
  <si>
    <t xml:space="preserve">TOTAL DONATIVO EN ESPECIE </t>
  </si>
  <si>
    <t>despensas</t>
  </si>
  <si>
    <t>pares</t>
  </si>
  <si>
    <t>Depósito en efectivo para cumpleaños y domingos pupilos de Villas Miravalle</t>
  </si>
  <si>
    <t xml:space="preserve">Fundación Necahual </t>
  </si>
  <si>
    <t>cenas</t>
  </si>
  <si>
    <t>bases individuales usadas en buen estado</t>
  </si>
  <si>
    <t>cajas</t>
  </si>
  <si>
    <t xml:space="preserve">  </t>
  </si>
  <si>
    <t>Albergue Villas Miravalle</t>
  </si>
  <si>
    <t>TOTAL DONATIVOS DEL PERIODO EN ESPECIE</t>
  </si>
  <si>
    <t>Lic. Leticia Orozco Rubio</t>
  </si>
  <si>
    <t>Jefatura del Departamento de Gestión Administrativa de CHVM</t>
  </si>
  <si>
    <t>Lic. Laura Avelar Ledón</t>
  </si>
  <si>
    <t>Calle Eulogio Parra # 2539 col. Circunvalación Guevara, Guadalajara Jalisco</t>
  </si>
  <si>
    <t>C.P. 44680   Tel. 33 3836 3444</t>
  </si>
  <si>
    <t>Procuración de Fondos del Sistema DIF Gdl.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</si>
  <si>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</si>
  <si>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</si>
  <si>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</si>
  <si>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</si>
  <si>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</si>
  <si>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</si>
  <si>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CONCENTRADO DONATIVOS ENTRADA FEBRERO 2026</t>
  </si>
  <si>
    <t>CONCENTRADO DONATIVOS ENTRADA FEBRERO 2025</t>
  </si>
  <si>
    <t>1229</t>
  </si>
  <si>
    <t>CONCENTRADO DONATIVOS ENTRADAS FEBRERO 2026</t>
  </si>
  <si>
    <t>solural</t>
  </si>
  <si>
    <t>Fundación MOMAIC</t>
  </si>
  <si>
    <t>ropa usada en buen estado</t>
  </si>
  <si>
    <t>Regidor Víctor Hernández</t>
  </si>
  <si>
    <t>entradas incluyen refresco y palomitas</t>
  </si>
  <si>
    <t>vestidos de XV años</t>
  </si>
  <si>
    <t>Coorporativo Andalucía Costura, S. de R.L. de C.V.</t>
  </si>
  <si>
    <t xml:space="preserve"> </t>
  </si>
  <si>
    <t>Cenas</t>
  </si>
  <si>
    <t>SISTEMA PARA EL DESARROLLO INTEGRAL DE LA FAMILIA DEL MUNICIPIO DE GUADALAJARA</t>
  </si>
  <si>
    <t>Cruz Roja Mexicana</t>
  </si>
  <si>
    <t>Público en General</t>
  </si>
  <si>
    <t>colores</t>
  </si>
  <si>
    <t>libros para colorear</t>
  </si>
  <si>
    <t>toallitas húmedas</t>
  </si>
  <si>
    <t>Regidor Humberto Trujillo</t>
  </si>
  <si>
    <t>tiaras</t>
  </si>
  <si>
    <t>aretes</t>
  </si>
  <si>
    <t>tenis para quinceañeras</t>
  </si>
  <si>
    <t>Calzado Floga</t>
  </si>
  <si>
    <t>Cena Completa</t>
  </si>
  <si>
    <t xml:space="preserve">Restaurante Bruna </t>
  </si>
  <si>
    <t>servicio</t>
  </si>
  <si>
    <t>1230</t>
  </si>
  <si>
    <t xml:space="preserve"> Tostada</t>
  </si>
  <si>
    <t xml:space="preserve">Tostadas Santiago </t>
  </si>
  <si>
    <t>Kilo</t>
  </si>
  <si>
    <t>1231</t>
  </si>
  <si>
    <t>Alimento Preparado Variado</t>
  </si>
  <si>
    <t>Las Delicias de Mamá Cukita</t>
  </si>
  <si>
    <t>Litro</t>
  </si>
  <si>
    <t>1232</t>
  </si>
  <si>
    <t xml:space="preserve"> Cena</t>
  </si>
  <si>
    <t xml:space="preserve">Cesar Alejandro Delgadillo, Ricardo Cuellar </t>
  </si>
  <si>
    <t>46</t>
  </si>
  <si>
    <t>1233</t>
  </si>
  <si>
    <t xml:space="preserve">pastel a granel </t>
  </si>
  <si>
    <t xml:space="preserve">Petit </t>
  </si>
  <si>
    <t>1234</t>
  </si>
  <si>
    <t xml:space="preserve"> Andaderas y un par de muletas</t>
  </si>
  <si>
    <t>Publico en general</t>
  </si>
  <si>
    <t>1235</t>
  </si>
  <si>
    <t>1236</t>
  </si>
  <si>
    <t>1237</t>
  </si>
  <si>
    <t>1238</t>
  </si>
  <si>
    <t xml:space="preserve">Pan variado </t>
  </si>
  <si>
    <t>Panaderia Becerra</t>
  </si>
  <si>
    <t>1239</t>
  </si>
  <si>
    <t>1240</t>
  </si>
  <si>
    <t>25</t>
  </si>
  <si>
    <t>1241</t>
  </si>
  <si>
    <t>1242</t>
  </si>
  <si>
    <t>10</t>
  </si>
  <si>
    <t>1243</t>
  </si>
  <si>
    <t>1244</t>
  </si>
  <si>
    <t>1245</t>
  </si>
  <si>
    <t xml:space="preserve">Prenda de vestir  usada </t>
  </si>
  <si>
    <t>Pieza</t>
  </si>
  <si>
    <t>1246</t>
  </si>
  <si>
    <t xml:space="preserve">Pan Variado </t>
  </si>
  <si>
    <t>100</t>
  </si>
  <si>
    <t>1247</t>
  </si>
  <si>
    <t>bolillo</t>
  </si>
  <si>
    <t xml:space="preserve">Fatima Garcia Topete </t>
  </si>
  <si>
    <t>Pieza de pastel rol de canela individual</t>
  </si>
  <si>
    <t>Pasteleria Marisa</t>
  </si>
  <si>
    <t>Caja de galleta retazo</t>
  </si>
  <si>
    <t>Par de tenis color blanco</t>
  </si>
  <si>
    <t>Ulises villanueva</t>
  </si>
  <si>
    <t>Pieza de Pastel de Zanahoria</t>
  </si>
  <si>
    <t>Pieza de pastel de Frutas</t>
  </si>
  <si>
    <t>Pieza de Pastel Red Velvet</t>
  </si>
  <si>
    <t>Pastel Moka Grande</t>
  </si>
  <si>
    <t xml:space="preserve">pan </t>
  </si>
  <si>
    <t>La Salteña</t>
  </si>
  <si>
    <t>bolsas</t>
  </si>
  <si>
    <t>brownies con 12 piezas</t>
  </si>
  <si>
    <t>brownies con 6 piezas</t>
  </si>
  <si>
    <t>pasteles</t>
  </si>
  <si>
    <t>Pastelerìa Marisa</t>
  </si>
  <si>
    <t>Lupita Gallo, A.C.</t>
  </si>
  <si>
    <t>desayunos (guisado de costilla, frijoles, arroz, agua y tortillas)</t>
  </si>
  <si>
    <t>bebidad diferentes (yakult, lechitas santa clara, yogurt 19 hermanos)</t>
  </si>
  <si>
    <t>mufin</t>
  </si>
  <si>
    <t>jugos de difeferentes sabores 19 hermanos</t>
  </si>
  <si>
    <t>bolsas de fruta (plátano,guayaba,naranja,pepino y manzana)</t>
  </si>
  <si>
    <t>paletas vero cupido de fresa</t>
  </si>
  <si>
    <t xml:space="preserve">Piezas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</si>
</sst>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  <numFmt numFmtId="166" formatCode="&quot;$&quot;#,##0.00"/>
  </numFmts>
  <fonts count="3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13"/>
      <color theme="1"/>
      <name val="Arial"/>
      <family val="2"/>
    </font>
    <font>
      <b/>
      <sz val="12"/>
      <color rgb="FF000000"/>
      <name val="Arial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6" tint="-0.499984740745262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1" fillId="0" borderId="0"/>
    <xf numFmtId="44" fontId="26" fillId="0" borderId="0" applyFont="0" applyFill="0" applyBorder="0" applyAlignment="0" applyProtection="0"/>
  </cellStyleXfs>
  <cellXfs count="294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15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/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Font="1" applyAlignment="1"/>
    <xf numFmtId="44" fontId="12" fillId="0" borderId="0" xfId="0" applyNumberFormat="1" applyFont="1" applyBorder="1"/>
    <xf numFmtId="0" fontId="5" fillId="2" borderId="14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8" fontId="12" fillId="0" borderId="14" xfId="0" applyNumberFormat="1" applyFont="1" applyBorder="1" applyAlignment="1">
      <alignment horizontal="right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4" fontId="4" fillId="2" borderId="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4" fontId="0" fillId="0" borderId="0" xfId="0" applyNumberFormat="1"/>
    <xf numFmtId="0" fontId="8" fillId="0" borderId="0" xfId="1"/>
    <xf numFmtId="0" fontId="19" fillId="0" borderId="0" xfId="0" applyFont="1" applyBorder="1" applyAlignment="1">
      <alignment horizontal="center" vertical="center"/>
    </xf>
    <xf numFmtId="4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/>
    </xf>
    <xf numFmtId="44" fontId="5" fillId="2" borderId="28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44" fontId="5" fillId="2" borderId="24" xfId="0" applyNumberFormat="1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166" fontId="23" fillId="0" borderId="0" xfId="0" applyNumberFormat="1" applyFont="1" applyBorder="1" applyAlignment="1">
      <alignment horizontal="center"/>
    </xf>
    <xf numFmtId="165" fontId="23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66" fontId="23" fillId="0" borderId="33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/>
    <xf numFmtId="0" fontId="24" fillId="0" borderId="0" xfId="3" applyFont="1" applyAlignment="1">
      <alignment wrapText="1"/>
    </xf>
    <xf numFmtId="0" fontId="24" fillId="0" borderId="0" xfId="3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4" fillId="0" borderId="0" xfId="2" applyFont="1"/>
    <xf numFmtId="0" fontId="24" fillId="0" borderId="0" xfId="2" applyFont="1" applyAlignment="1">
      <alignment horizontal="center"/>
    </xf>
    <xf numFmtId="44" fontId="19" fillId="0" borderId="34" xfId="0" applyNumberFormat="1" applyFont="1" applyBorder="1"/>
    <xf numFmtId="0" fontId="5" fillId="2" borderId="13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4" fontId="4" fillId="2" borderId="35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2" borderId="36" xfId="0" applyFont="1" applyFill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44" fontId="5" fillId="2" borderId="36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44" fontId="29" fillId="0" borderId="14" xfId="0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wrapText="1"/>
    </xf>
    <xf numFmtId="0" fontId="31" fillId="0" borderId="32" xfId="0" applyFont="1" applyBorder="1" applyAlignment="1">
      <alignment horizontal="center" vertical="center"/>
    </xf>
    <xf numFmtId="166" fontId="31" fillId="0" borderId="32" xfId="0" applyNumberFormat="1" applyFont="1" applyBorder="1" applyAlignment="1">
      <alignment horizontal="center" vertical="center"/>
    </xf>
    <xf numFmtId="166" fontId="32" fillId="0" borderId="0" xfId="0" applyNumberFormat="1" applyFont="1"/>
    <xf numFmtId="0" fontId="31" fillId="0" borderId="39" xfId="0" applyFont="1" applyBorder="1" applyAlignment="1">
      <alignment horizontal="center" vertical="center" wrapText="1"/>
    </xf>
    <xf numFmtId="166" fontId="32" fillId="0" borderId="0" xfId="0" applyNumberFormat="1" applyFont="1" applyAlignment="1"/>
    <xf numFmtId="0" fontId="31" fillId="0" borderId="32" xfId="0" applyFont="1" applyBorder="1" applyAlignment="1">
      <alignment horizontal="center" vertical="center" wrapText="1"/>
    </xf>
    <xf numFmtId="166" fontId="31" fillId="0" borderId="3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21" fillId="0" borderId="3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166" fontId="31" fillId="0" borderId="40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4" fontId="14" fillId="0" borderId="9" xfId="0" applyNumberFormat="1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66" fontId="31" fillId="0" borderId="42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14" fontId="31" fillId="0" borderId="47" xfId="0" applyNumberFormat="1" applyFont="1" applyBorder="1" applyAlignment="1">
      <alignment horizontal="center"/>
    </xf>
    <xf numFmtId="166" fontId="31" fillId="0" borderId="0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64" fontId="18" fillId="2" borderId="14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18" fillId="2" borderId="13" xfId="0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44" fontId="0" fillId="0" borderId="14" xfId="4" applyFont="1" applyFill="1" applyBorder="1" applyAlignment="1">
      <alignment horizontal="center"/>
    </xf>
    <xf numFmtId="44" fontId="0" fillId="0" borderId="14" xfId="4" applyFont="1" applyBorder="1" applyAlignment="1">
      <alignment horizontal="center"/>
    </xf>
    <xf numFmtId="44" fontId="0" fillId="0" borderId="14" xfId="4" applyFont="1" applyBorder="1" applyAlignment="1"/>
    <xf numFmtId="44" fontId="0" fillId="0" borderId="24" xfId="4" applyFont="1" applyBorder="1" applyAlignment="1"/>
    <xf numFmtId="44" fontId="0" fillId="0" borderId="24" xfId="4" applyFont="1" applyFill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14" fontId="4" fillId="2" borderId="35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22" fillId="0" borderId="4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165" fontId="23" fillId="0" borderId="0" xfId="0" applyNumberFormat="1" applyFont="1" applyBorder="1" applyAlignment="1">
      <alignment horizontal="center"/>
    </xf>
    <xf numFmtId="14" fontId="31" fillId="0" borderId="48" xfId="0" applyNumberFormat="1" applyFont="1" applyBorder="1" applyAlignment="1">
      <alignment horizontal="center" vertical="center" wrapText="1"/>
    </xf>
    <xf numFmtId="0" fontId="20" fillId="0" borderId="43" xfId="0" applyFont="1" applyBorder="1"/>
    <xf numFmtId="0" fontId="20" fillId="0" borderId="45" xfId="0" applyFont="1" applyBorder="1"/>
    <xf numFmtId="0" fontId="31" fillId="0" borderId="39" xfId="0" applyFont="1" applyBorder="1" applyAlignment="1">
      <alignment horizontal="center" vertical="center" wrapText="1"/>
    </xf>
    <xf numFmtId="0" fontId="20" fillId="0" borderId="41" xfId="0" applyFont="1" applyBorder="1"/>
    <xf numFmtId="0" fontId="20" fillId="0" borderId="4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1" fillId="0" borderId="43" xfId="0" applyNumberFormat="1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44" fontId="29" fillId="0" borderId="14" xfId="0" applyNumberFormat="1" applyFont="1" applyBorder="1" applyAlignment="1">
      <alignment horizontal="center" vertical="center"/>
    </xf>
    <xf numFmtId="14" fontId="27" fillId="0" borderId="19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49" fontId="30" fillId="0" borderId="14" xfId="0" applyNumberFormat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44" fontId="27" fillId="0" borderId="14" xfId="0" applyNumberFormat="1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44" fontId="29" fillId="0" borderId="21" xfId="0" applyNumberFormat="1" applyFont="1" applyBorder="1" applyAlignment="1">
      <alignment horizontal="center" vertical="center"/>
    </xf>
    <xf numFmtId="44" fontId="29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44" fontId="27" fillId="0" borderId="14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14" fontId="27" fillId="0" borderId="27" xfId="0" applyNumberFormat="1" applyFont="1" applyBorder="1" applyAlignment="1">
      <alignment horizontal="center" vertical="center" wrapText="1"/>
    </xf>
    <xf numFmtId="49" fontId="28" fillId="0" borderId="24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44" fontId="29" fillId="0" borderId="24" xfId="0" applyNumberFormat="1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 wrapText="1"/>
    </xf>
    <xf numFmtId="14" fontId="27" fillId="0" borderId="13" xfId="0" applyNumberFormat="1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4" fontId="27" fillId="0" borderId="21" xfId="0" applyNumberFormat="1" applyFont="1" applyBorder="1" applyAlignment="1">
      <alignment horizontal="center" vertical="center" wrapText="1"/>
    </xf>
    <xf numFmtId="44" fontId="27" fillId="0" borderId="13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44" fontId="29" fillId="0" borderId="38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2 2" xfId="2" xr:uid="{00000000-0005-0000-0000-000002000000}"/>
    <cellStyle name="Normal 3 2" xfId="3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118917</xdr:rowOff>
    </xdr:from>
    <xdr:to>
      <xdr:col>2</xdr:col>
      <xdr:colOff>514349</xdr:colOff>
      <xdr:row>25</xdr:row>
      <xdr:rowOff>235577</xdr:rowOff>
    </xdr:to>
    <xdr:pic>
      <xdr:nvPicPr>
        <xdr:cNvPr id="7" name="Imagen 6" descr="Logos DIF GDL Pagina Web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7377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118917</xdr:rowOff>
    </xdr:from>
    <xdr:to>
      <xdr:col>2</xdr:col>
      <xdr:colOff>514349</xdr:colOff>
      <xdr:row>44</xdr:row>
      <xdr:rowOff>235577</xdr:rowOff>
    </xdr:to>
    <xdr:pic>
      <xdr:nvPicPr>
        <xdr:cNvPr id="4" name="Imagen 3" descr="Logos DIF GDL Pagina Web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7377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0</xdr:rowOff>
    </xdr:from>
    <xdr:to>
      <xdr:col>2</xdr:col>
      <xdr:colOff>497523</xdr:colOff>
      <xdr:row>2</xdr:row>
      <xdr:rowOff>243912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370116</xdr:colOff>
      <xdr:row>0</xdr:row>
      <xdr:rowOff>47629</xdr:rowOff>
    </xdr:from>
    <xdr:to>
      <xdr:col>2</xdr:col>
      <xdr:colOff>887186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0</xdr:col>
      <xdr:colOff>370116</xdr:colOff>
      <xdr:row>32</xdr:row>
      <xdr:rowOff>47629</xdr:rowOff>
    </xdr:from>
    <xdr:ext cx="2042855" cy="89842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16" y="47629"/>
          <a:ext cx="2042855" cy="898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zoomScaleNormal="100" workbookViewId="0">
      <selection activeCell="D36" sqref="D36"/>
    </sheetView>
  </sheetViews>
  <sheetFormatPr baseColWidth="10" defaultRowHeight="15"/>
  <cols>
    <col min="1" max="1" width="10.5703125" style="20" customWidth="1"/>
    <col min="2" max="2" width="4.85546875" style="20" customWidth="1"/>
    <col min="3" max="3" width="19" style="29" customWidth="1"/>
    <col min="4" max="4" width="19.28515625" style="20" customWidth="1"/>
    <col min="5" max="5" width="9.140625" style="20" customWidth="1"/>
    <col min="6" max="6" width="7.7109375" style="29" customWidth="1"/>
    <col min="7" max="7" width="8.140625" customWidth="1"/>
    <col min="8" max="8" width="10.5703125" style="20" customWidth="1"/>
    <col min="9" max="9" width="13.85546875" customWidth="1"/>
    <col min="10" max="10" width="18.85546875" customWidth="1"/>
  </cols>
  <sheetData>
    <row r="1" spans="1:10" ht="30" customHeight="1">
      <c r="A1" s="181" t="s">
        <v>94</v>
      </c>
      <c r="B1" s="182"/>
      <c r="C1" s="182"/>
      <c r="D1" s="182"/>
      <c r="E1" s="182"/>
      <c r="F1" s="182"/>
      <c r="G1" s="182"/>
      <c r="H1" s="182"/>
      <c r="I1" s="182"/>
      <c r="J1" s="183"/>
    </row>
    <row r="2" spans="1:10" ht="30" customHeight="1">
      <c r="A2" s="196" t="s">
        <v>84</v>
      </c>
      <c r="B2" s="197"/>
      <c r="C2" s="197"/>
      <c r="D2" s="197"/>
      <c r="E2" s="197"/>
      <c r="F2" s="197"/>
      <c r="G2" s="197"/>
      <c r="H2" s="197"/>
      <c r="I2" s="197"/>
      <c r="J2" s="198"/>
    </row>
    <row r="3" spans="1:10" ht="30" customHeight="1" thickBot="1">
      <c r="A3" s="199" t="s">
        <v>0</v>
      </c>
      <c r="B3" s="200"/>
      <c r="C3" s="200"/>
      <c r="D3" s="200"/>
      <c r="E3" s="200"/>
      <c r="F3" s="200"/>
      <c r="G3" s="200"/>
      <c r="H3" s="200"/>
      <c r="I3" s="200"/>
      <c r="J3" s="201"/>
    </row>
    <row r="4" spans="1:10" ht="30" customHeight="1" thickBot="1">
      <c r="A4" s="1" t="s">
        <v>1</v>
      </c>
      <c r="B4" s="2" t="s">
        <v>2</v>
      </c>
      <c r="C4" s="35" t="s">
        <v>3</v>
      </c>
      <c r="D4" s="3" t="s">
        <v>4</v>
      </c>
      <c r="E4" s="2" t="s">
        <v>5</v>
      </c>
      <c r="F4" s="49" t="s">
        <v>26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11.65" customHeight="1">
      <c r="A5" s="177">
        <v>46056</v>
      </c>
      <c r="B5" s="175">
        <v>1191</v>
      </c>
      <c r="C5" s="204" t="s">
        <v>59</v>
      </c>
      <c r="D5" s="179" t="s">
        <v>40</v>
      </c>
      <c r="E5" s="44" t="s">
        <v>13</v>
      </c>
      <c r="F5" s="175" t="s">
        <v>39</v>
      </c>
      <c r="G5" s="202">
        <v>220</v>
      </c>
      <c r="H5" s="189">
        <v>328.02</v>
      </c>
      <c r="I5" s="189">
        <f>H5*G5</f>
        <v>72164.399999999994</v>
      </c>
      <c r="J5" s="187" t="s">
        <v>38</v>
      </c>
    </row>
    <row r="6" spans="1:10" s="13" customFormat="1" ht="11.65" customHeight="1">
      <c r="A6" s="178"/>
      <c r="B6" s="176"/>
      <c r="C6" s="205"/>
      <c r="D6" s="180"/>
      <c r="E6" s="27" t="s">
        <v>32</v>
      </c>
      <c r="F6" s="176"/>
      <c r="G6" s="203"/>
      <c r="H6" s="190"/>
      <c r="I6" s="190"/>
      <c r="J6" s="188"/>
    </row>
    <row r="7" spans="1:10" s="13" customFormat="1" ht="24">
      <c r="A7" s="45">
        <v>46057</v>
      </c>
      <c r="B7" s="44">
        <v>1192</v>
      </c>
      <c r="C7" s="64" t="s">
        <v>85</v>
      </c>
      <c r="D7" s="16" t="s">
        <v>86</v>
      </c>
      <c r="E7" s="44" t="s">
        <v>13</v>
      </c>
      <c r="F7" s="44" t="s">
        <v>39</v>
      </c>
      <c r="G7" s="26">
        <f>100*24</f>
        <v>2400</v>
      </c>
      <c r="H7" s="15">
        <v>23</v>
      </c>
      <c r="I7" s="15">
        <f>H7*G7</f>
        <v>55200</v>
      </c>
      <c r="J7" s="33" t="s">
        <v>38</v>
      </c>
    </row>
    <row r="8" spans="1:10" s="13" customFormat="1" ht="24">
      <c r="A8" s="45">
        <v>46057</v>
      </c>
      <c r="B8" s="58">
        <v>1193</v>
      </c>
      <c r="C8" s="16" t="s">
        <v>52</v>
      </c>
      <c r="D8" s="59" t="s">
        <v>53</v>
      </c>
      <c r="E8" s="44" t="s">
        <v>13</v>
      </c>
      <c r="F8" s="56" t="s">
        <v>39</v>
      </c>
      <c r="G8" s="63">
        <v>833</v>
      </c>
      <c r="H8" s="61">
        <v>259</v>
      </c>
      <c r="I8" s="15">
        <f>H8*G8</f>
        <v>215747</v>
      </c>
      <c r="J8" s="60" t="s">
        <v>38</v>
      </c>
    </row>
    <row r="9" spans="1:10" s="13" customFormat="1" ht="24.95" customHeight="1">
      <c r="A9" s="214">
        <v>46057</v>
      </c>
      <c r="B9" s="175">
        <v>1194</v>
      </c>
      <c r="C9" s="179" t="s">
        <v>46</v>
      </c>
      <c r="D9" s="179" t="s">
        <v>44</v>
      </c>
      <c r="E9" s="44" t="s">
        <v>45</v>
      </c>
      <c r="F9" s="175" t="s">
        <v>41</v>
      </c>
      <c r="G9" s="191">
        <v>1</v>
      </c>
      <c r="H9" s="189">
        <v>1000</v>
      </c>
      <c r="I9" s="189">
        <f>H9*G9</f>
        <v>1000</v>
      </c>
      <c r="J9" s="187" t="s">
        <v>38</v>
      </c>
    </row>
    <row r="10" spans="1:10" s="13" customFormat="1" ht="19.7" customHeight="1">
      <c r="A10" s="178"/>
      <c r="B10" s="176"/>
      <c r="C10" s="180"/>
      <c r="D10" s="180"/>
      <c r="E10" s="27" t="s">
        <v>32</v>
      </c>
      <c r="F10" s="176"/>
      <c r="G10" s="192"/>
      <c r="H10" s="190"/>
      <c r="I10" s="190"/>
      <c r="J10" s="188"/>
    </row>
    <row r="11" spans="1:10" s="13" customFormat="1" ht="24">
      <c r="A11" s="105">
        <v>46057</v>
      </c>
      <c r="B11" s="104">
        <v>1195</v>
      </c>
      <c r="C11" s="101" t="s">
        <v>93</v>
      </c>
      <c r="D11" s="107" t="s">
        <v>56</v>
      </c>
      <c r="E11" s="44" t="s">
        <v>13</v>
      </c>
      <c r="F11" s="103" t="s">
        <v>39</v>
      </c>
      <c r="G11" s="109">
        <v>150</v>
      </c>
      <c r="H11" s="108">
        <v>60</v>
      </c>
      <c r="I11" s="108">
        <f>H11*G11</f>
        <v>9000</v>
      </c>
      <c r="J11" s="106" t="s">
        <v>38</v>
      </c>
    </row>
    <row r="12" spans="1:10" s="13" customFormat="1" ht="19.7" customHeight="1">
      <c r="A12" s="177">
        <v>46059</v>
      </c>
      <c r="B12" s="175">
        <v>1196</v>
      </c>
      <c r="C12" s="55" t="s">
        <v>87</v>
      </c>
      <c r="D12" s="179" t="s">
        <v>88</v>
      </c>
      <c r="E12" s="44" t="s">
        <v>13</v>
      </c>
      <c r="F12" s="44" t="s">
        <v>54</v>
      </c>
      <c r="G12" s="14">
        <v>27</v>
      </c>
      <c r="H12" s="15">
        <v>100</v>
      </c>
      <c r="I12" s="21">
        <f>H12*G12</f>
        <v>2700</v>
      </c>
      <c r="J12" s="102" t="s">
        <v>38</v>
      </c>
    </row>
    <row r="13" spans="1:10" s="13" customFormat="1" ht="19.7" customHeight="1">
      <c r="A13" s="178"/>
      <c r="B13" s="176"/>
      <c r="C13" s="107" t="s">
        <v>55</v>
      </c>
      <c r="D13" s="180"/>
      <c r="E13" s="44" t="s">
        <v>13</v>
      </c>
      <c r="F13" s="104" t="s">
        <v>39</v>
      </c>
      <c r="G13" s="78">
        <v>50</v>
      </c>
      <c r="H13" s="79">
        <v>10</v>
      </c>
      <c r="I13" s="117">
        <f>H13*G13</f>
        <v>500</v>
      </c>
      <c r="J13" s="102" t="s">
        <v>38</v>
      </c>
    </row>
    <row r="14" spans="1:10" s="13" customFormat="1" ht="24.95" customHeight="1">
      <c r="A14" s="214">
        <v>46060</v>
      </c>
      <c r="B14" s="175">
        <v>1197</v>
      </c>
      <c r="C14" s="179" t="s">
        <v>61</v>
      </c>
      <c r="D14" s="179" t="s">
        <v>62</v>
      </c>
      <c r="E14" s="44" t="s">
        <v>45</v>
      </c>
      <c r="F14" s="175" t="s">
        <v>41</v>
      </c>
      <c r="G14" s="191">
        <v>1</v>
      </c>
      <c r="H14" s="189">
        <v>17520</v>
      </c>
      <c r="I14" s="189">
        <f>H14*G14</f>
        <v>17520</v>
      </c>
      <c r="J14" s="187" t="s">
        <v>38</v>
      </c>
    </row>
    <row r="15" spans="1:10" s="13" customFormat="1" ht="19.7" customHeight="1">
      <c r="A15" s="178"/>
      <c r="B15" s="176"/>
      <c r="C15" s="180"/>
      <c r="D15" s="180"/>
      <c r="E15" s="27" t="s">
        <v>32</v>
      </c>
      <c r="F15" s="176"/>
      <c r="G15" s="192"/>
      <c r="H15" s="190"/>
      <c r="I15" s="190"/>
      <c r="J15" s="188"/>
    </row>
    <row r="16" spans="1:10" s="13" customFormat="1" ht="24">
      <c r="A16" s="45">
        <v>46063</v>
      </c>
      <c r="B16" s="44">
        <v>1198</v>
      </c>
      <c r="C16" s="55" t="s">
        <v>89</v>
      </c>
      <c r="D16" s="16" t="s">
        <v>57</v>
      </c>
      <c r="E16" s="44" t="s">
        <v>13</v>
      </c>
      <c r="F16" s="44" t="s">
        <v>39</v>
      </c>
      <c r="G16" s="14">
        <v>16</v>
      </c>
      <c r="H16" s="15">
        <v>100</v>
      </c>
      <c r="I16" s="15">
        <f t="shared" ref="I16:I35" si="0">H16*G16</f>
        <v>1600</v>
      </c>
      <c r="J16" s="33" t="s">
        <v>38</v>
      </c>
    </row>
    <row r="17" spans="1:12" s="13" customFormat="1">
      <c r="A17" s="177">
        <v>46064</v>
      </c>
      <c r="B17" s="175">
        <v>1199</v>
      </c>
      <c r="C17" s="16" t="s">
        <v>48</v>
      </c>
      <c r="D17" s="179" t="s">
        <v>47</v>
      </c>
      <c r="E17" s="44" t="s">
        <v>13</v>
      </c>
      <c r="F17" s="44" t="s">
        <v>39</v>
      </c>
      <c r="G17" s="14">
        <v>16</v>
      </c>
      <c r="H17" s="15">
        <v>316.74</v>
      </c>
      <c r="I17" s="15">
        <f>H17*G17</f>
        <v>5067.84</v>
      </c>
      <c r="J17" s="187" t="s">
        <v>38</v>
      </c>
    </row>
    <row r="18" spans="1:12" s="13" customFormat="1">
      <c r="A18" s="214"/>
      <c r="B18" s="215"/>
      <c r="C18" s="16" t="s">
        <v>49</v>
      </c>
      <c r="D18" s="207"/>
      <c r="E18" s="51" t="s">
        <v>13</v>
      </c>
      <c r="F18" s="44" t="s">
        <v>39</v>
      </c>
      <c r="G18" s="14">
        <v>10</v>
      </c>
      <c r="H18" s="15">
        <v>347.05</v>
      </c>
      <c r="I18" s="62">
        <f>H18*G18</f>
        <v>3470.5</v>
      </c>
      <c r="J18" s="206"/>
    </row>
    <row r="19" spans="1:12" s="13" customFormat="1" ht="13.7" customHeight="1">
      <c r="A19" s="214"/>
      <c r="B19" s="215"/>
      <c r="C19" s="16" t="s">
        <v>50</v>
      </c>
      <c r="D19" s="207"/>
      <c r="E19" s="51" t="s">
        <v>13</v>
      </c>
      <c r="F19" s="44" t="s">
        <v>39</v>
      </c>
      <c r="G19" s="14">
        <v>12</v>
      </c>
      <c r="H19" s="15">
        <v>353.38</v>
      </c>
      <c r="I19" s="21">
        <f>H19*G19</f>
        <v>4240.5599999999995</v>
      </c>
      <c r="J19" s="206"/>
    </row>
    <row r="20" spans="1:12" s="13" customFormat="1">
      <c r="A20" s="178"/>
      <c r="B20" s="176"/>
      <c r="C20" s="16" t="s">
        <v>51</v>
      </c>
      <c r="D20" s="180"/>
      <c r="E20" s="52" t="s">
        <v>32</v>
      </c>
      <c r="F20" s="44" t="s">
        <v>39</v>
      </c>
      <c r="G20" s="14">
        <v>5</v>
      </c>
      <c r="H20" s="15">
        <v>622.98</v>
      </c>
      <c r="I20" s="21">
        <f>H20*G20</f>
        <v>3114.9</v>
      </c>
      <c r="J20" s="188"/>
    </row>
    <row r="21" spans="1:12" s="13" customFormat="1" ht="34.700000000000003" customHeight="1">
      <c r="A21" s="177">
        <v>46065</v>
      </c>
      <c r="B21" s="175">
        <v>1200</v>
      </c>
      <c r="C21" s="179" t="s">
        <v>90</v>
      </c>
      <c r="D21" s="179" t="s">
        <v>91</v>
      </c>
      <c r="E21" s="44" t="s">
        <v>13</v>
      </c>
      <c r="F21" s="175" t="s">
        <v>39</v>
      </c>
      <c r="G21" s="191">
        <v>21</v>
      </c>
      <c r="H21" s="189">
        <v>25500</v>
      </c>
      <c r="I21" s="189">
        <f>H21*G21</f>
        <v>535500</v>
      </c>
      <c r="J21" s="187" t="s">
        <v>38</v>
      </c>
    </row>
    <row r="22" spans="1:12" s="13" customFormat="1">
      <c r="A22" s="178"/>
      <c r="B22" s="176"/>
      <c r="C22" s="180"/>
      <c r="D22" s="180"/>
      <c r="E22" s="52" t="s">
        <v>32</v>
      </c>
      <c r="F22" s="176"/>
      <c r="G22" s="192"/>
      <c r="H22" s="190"/>
      <c r="I22" s="190"/>
      <c r="J22" s="188"/>
    </row>
    <row r="23" spans="1:12" s="13" customFormat="1" ht="24.75" thickBot="1">
      <c r="A23" s="71">
        <v>46065</v>
      </c>
      <c r="B23" s="46">
        <v>1201</v>
      </c>
      <c r="C23" s="80" t="s">
        <v>63</v>
      </c>
      <c r="D23" s="47" t="s">
        <v>56</v>
      </c>
      <c r="E23" s="46" t="s">
        <v>13</v>
      </c>
      <c r="F23" s="46" t="s">
        <v>39</v>
      </c>
      <c r="G23" s="119">
        <v>200</v>
      </c>
      <c r="H23" s="120">
        <v>60</v>
      </c>
      <c r="I23" s="81">
        <f t="shared" ref="I23" si="1">H23*G23</f>
        <v>12000</v>
      </c>
      <c r="J23" s="48" t="s">
        <v>38</v>
      </c>
    </row>
    <row r="24" spans="1:12" s="13" customFormat="1" ht="30" customHeight="1">
      <c r="A24" s="184" t="str">
        <f>A1</f>
        <v>SISTEMA PARA EL DESARROLLO INTEGRAL DE LA FAMILIA DEL MUNICIPIO DE GUADALAJARA</v>
      </c>
      <c r="B24" s="185"/>
      <c r="C24" s="185"/>
      <c r="D24" s="185"/>
      <c r="E24" s="185"/>
      <c r="F24" s="185"/>
      <c r="G24" s="185"/>
      <c r="H24" s="185"/>
      <c r="I24" s="185"/>
      <c r="J24" s="186"/>
    </row>
    <row r="25" spans="1:12" ht="30" customHeight="1">
      <c r="A25" s="196" t="str">
        <f>A2</f>
        <v>CONCENTRADO DONATIVOS ENTRADAS FEBRERO 2026</v>
      </c>
      <c r="B25" s="197"/>
      <c r="C25" s="197"/>
      <c r="D25" s="197"/>
      <c r="E25" s="197"/>
      <c r="F25" s="197"/>
      <c r="G25" s="197"/>
      <c r="H25" s="197"/>
      <c r="I25" s="197"/>
      <c r="J25" s="198"/>
    </row>
    <row r="26" spans="1:12" ht="30" customHeight="1" thickBot="1">
      <c r="A26" s="199" t="s">
        <v>0</v>
      </c>
      <c r="B26" s="200"/>
      <c r="C26" s="200"/>
      <c r="D26" s="200"/>
      <c r="E26" s="200"/>
      <c r="F26" s="200"/>
      <c r="G26" s="200"/>
      <c r="H26" s="200"/>
      <c r="I26" s="200"/>
      <c r="J26" s="201"/>
      <c r="L26" t="s">
        <v>92</v>
      </c>
    </row>
    <row r="27" spans="1:12" ht="30" customHeight="1" thickBot="1">
      <c r="A27" s="1" t="s">
        <v>1</v>
      </c>
      <c r="B27" s="2" t="s">
        <v>2</v>
      </c>
      <c r="C27" s="35" t="s">
        <v>3</v>
      </c>
      <c r="D27" s="3" t="s">
        <v>4</v>
      </c>
      <c r="E27" s="2" t="s">
        <v>5</v>
      </c>
      <c r="F27" s="49" t="s">
        <v>26</v>
      </c>
      <c r="G27" s="12" t="s">
        <v>6</v>
      </c>
      <c r="H27" s="4" t="s">
        <v>7</v>
      </c>
      <c r="I27" s="4" t="s">
        <v>8</v>
      </c>
      <c r="J27" s="2" t="s">
        <v>9</v>
      </c>
    </row>
    <row r="28" spans="1:12" s="13" customFormat="1" ht="36">
      <c r="A28" s="121">
        <v>46066</v>
      </c>
      <c r="B28" s="122">
        <v>1202</v>
      </c>
      <c r="C28" s="123" t="s">
        <v>64</v>
      </c>
      <c r="D28" s="124" t="s">
        <v>95</v>
      </c>
      <c r="E28" s="122" t="s">
        <v>13</v>
      </c>
      <c r="F28" s="122" t="s">
        <v>41</v>
      </c>
      <c r="G28" s="125">
        <v>2</v>
      </c>
      <c r="H28" s="126">
        <v>900</v>
      </c>
      <c r="I28" s="127">
        <f t="shared" si="0"/>
        <v>1800</v>
      </c>
      <c r="J28" s="128" t="s">
        <v>38</v>
      </c>
    </row>
    <row r="29" spans="1:12" s="13" customFormat="1" ht="23.65" customHeight="1">
      <c r="A29" s="177">
        <v>46069</v>
      </c>
      <c r="B29" s="175">
        <v>1203</v>
      </c>
      <c r="C29" s="118" t="s">
        <v>97</v>
      </c>
      <c r="D29" s="175" t="s">
        <v>96</v>
      </c>
      <c r="E29" s="111" t="s">
        <v>13</v>
      </c>
      <c r="F29" s="111" t="s">
        <v>39</v>
      </c>
      <c r="G29" s="66">
        <v>12</v>
      </c>
      <c r="H29" s="68">
        <v>10</v>
      </c>
      <c r="I29" s="116">
        <f t="shared" si="0"/>
        <v>120</v>
      </c>
      <c r="J29" s="113" t="s">
        <v>38</v>
      </c>
    </row>
    <row r="30" spans="1:12" s="13" customFormat="1" ht="23.65" customHeight="1">
      <c r="A30" s="178"/>
      <c r="B30" s="176"/>
      <c r="C30" s="129" t="s">
        <v>98</v>
      </c>
      <c r="D30" s="176"/>
      <c r="E30" s="111" t="s">
        <v>13</v>
      </c>
      <c r="F30" s="111" t="s">
        <v>39</v>
      </c>
      <c r="G30" s="130">
        <v>35</v>
      </c>
      <c r="H30" s="131">
        <v>15</v>
      </c>
      <c r="I30" s="79">
        <f>H30*G30</f>
        <v>525</v>
      </c>
      <c r="J30" s="112" t="s">
        <v>38</v>
      </c>
    </row>
    <row r="31" spans="1:12" s="13" customFormat="1" ht="24.95" customHeight="1">
      <c r="A31" s="45">
        <v>46071</v>
      </c>
      <c r="B31" s="44">
        <v>1204</v>
      </c>
      <c r="C31" s="16" t="s">
        <v>99</v>
      </c>
      <c r="D31" s="16" t="s">
        <v>100</v>
      </c>
      <c r="E31" s="44" t="s">
        <v>13</v>
      </c>
      <c r="F31" s="44" t="s">
        <v>65</v>
      </c>
      <c r="G31" s="14">
        <v>17</v>
      </c>
      <c r="H31" s="15">
        <v>729</v>
      </c>
      <c r="I31" s="15">
        <f>H31*G31</f>
        <v>12393</v>
      </c>
      <c r="J31" s="33" t="s">
        <v>38</v>
      </c>
    </row>
    <row r="32" spans="1:12" s="13" customFormat="1" ht="24.95" customHeight="1">
      <c r="A32" s="177">
        <v>46072</v>
      </c>
      <c r="B32" s="175">
        <v>1205</v>
      </c>
      <c r="C32" s="16" t="s">
        <v>101</v>
      </c>
      <c r="D32" s="179" t="s">
        <v>56</v>
      </c>
      <c r="E32" s="44" t="s">
        <v>13</v>
      </c>
      <c r="F32" s="44" t="s">
        <v>39</v>
      </c>
      <c r="G32" s="14">
        <v>22</v>
      </c>
      <c r="H32" s="15">
        <v>128</v>
      </c>
      <c r="I32" s="15">
        <f>H32*G32</f>
        <v>2816</v>
      </c>
      <c r="J32" s="33" t="s">
        <v>38</v>
      </c>
    </row>
    <row r="33" spans="1:12" s="13" customFormat="1" ht="24.95" customHeight="1">
      <c r="A33" s="178"/>
      <c r="B33" s="176"/>
      <c r="C33" s="16" t="s">
        <v>102</v>
      </c>
      <c r="D33" s="180"/>
      <c r="E33" s="44" t="s">
        <v>13</v>
      </c>
      <c r="F33" s="44" t="s">
        <v>60</v>
      </c>
      <c r="G33" s="14">
        <v>25</v>
      </c>
      <c r="H33" s="15">
        <v>40</v>
      </c>
      <c r="I33" s="15">
        <f t="shared" si="0"/>
        <v>1000</v>
      </c>
      <c r="J33" s="33" t="s">
        <v>38</v>
      </c>
    </row>
    <row r="34" spans="1:12" s="13" customFormat="1" ht="24">
      <c r="A34" s="115">
        <v>46042</v>
      </c>
      <c r="B34" s="110">
        <v>1206</v>
      </c>
      <c r="C34" s="65" t="s">
        <v>63</v>
      </c>
      <c r="D34" s="114" t="s">
        <v>56</v>
      </c>
      <c r="E34" s="44" t="s">
        <v>13</v>
      </c>
      <c r="F34" s="111" t="s">
        <v>39</v>
      </c>
      <c r="G34" s="67">
        <v>100</v>
      </c>
      <c r="H34" s="69">
        <v>60</v>
      </c>
      <c r="I34" s="116">
        <f t="shared" si="0"/>
        <v>6000</v>
      </c>
      <c r="J34" s="33" t="s">
        <v>38</v>
      </c>
    </row>
    <row r="35" spans="1:12" s="13" customFormat="1" ht="24">
      <c r="A35" s="45">
        <v>46077</v>
      </c>
      <c r="B35" s="44">
        <v>1207</v>
      </c>
      <c r="C35" s="65" t="s">
        <v>158</v>
      </c>
      <c r="D35" s="16" t="s">
        <v>159</v>
      </c>
      <c r="E35" s="44" t="s">
        <v>13</v>
      </c>
      <c r="F35" s="44" t="s">
        <v>160</v>
      </c>
      <c r="G35" s="161">
        <v>45</v>
      </c>
      <c r="H35" s="162">
        <v>100</v>
      </c>
      <c r="I35" s="15">
        <f t="shared" si="0"/>
        <v>4500</v>
      </c>
      <c r="J35" s="33" t="s">
        <v>38</v>
      </c>
    </row>
    <row r="36" spans="1:12" s="13" customFormat="1" ht="24">
      <c r="A36" s="45">
        <v>46078</v>
      </c>
      <c r="B36" s="44">
        <v>1208</v>
      </c>
      <c r="C36" s="65" t="s">
        <v>103</v>
      </c>
      <c r="D36" s="16" t="s">
        <v>104</v>
      </c>
      <c r="E36" s="44" t="s">
        <v>13</v>
      </c>
      <c r="F36" s="44" t="s">
        <v>60</v>
      </c>
      <c r="G36" s="161">
        <v>21</v>
      </c>
      <c r="H36" s="162">
        <v>500</v>
      </c>
      <c r="I36" s="15">
        <f t="shared" ref="I36:I38" si="2">H36*G36</f>
        <v>10500</v>
      </c>
      <c r="J36" s="33" t="s">
        <v>38</v>
      </c>
    </row>
    <row r="37" spans="1:12" s="13" customFormat="1" ht="24">
      <c r="A37" s="178">
        <v>46078</v>
      </c>
      <c r="B37" s="176">
        <v>1209</v>
      </c>
      <c r="C37" s="118" t="s">
        <v>161</v>
      </c>
      <c r="D37" s="179" t="s">
        <v>86</v>
      </c>
      <c r="E37" s="111" t="s">
        <v>13</v>
      </c>
      <c r="F37" s="111" t="s">
        <v>65</v>
      </c>
      <c r="G37" s="163">
        <v>6</v>
      </c>
      <c r="H37" s="164">
        <v>190</v>
      </c>
      <c r="I37" s="15">
        <f t="shared" si="2"/>
        <v>1140</v>
      </c>
      <c r="J37" s="187" t="s">
        <v>38</v>
      </c>
    </row>
    <row r="38" spans="1:12" s="13" customFormat="1">
      <c r="A38" s="208"/>
      <c r="B38" s="209"/>
      <c r="C38" s="65" t="s">
        <v>162</v>
      </c>
      <c r="D38" s="180"/>
      <c r="E38" s="44" t="s">
        <v>13</v>
      </c>
      <c r="F38" s="44" t="s">
        <v>65</v>
      </c>
      <c r="G38" s="161">
        <v>5</v>
      </c>
      <c r="H38" s="162">
        <v>120</v>
      </c>
      <c r="I38" s="15">
        <f t="shared" si="2"/>
        <v>600</v>
      </c>
      <c r="J38" s="188"/>
    </row>
    <row r="39" spans="1:12" s="13" customFormat="1" ht="24">
      <c r="A39" s="45">
        <v>46079</v>
      </c>
      <c r="B39" s="44">
        <v>1210</v>
      </c>
      <c r="C39" s="65" t="s">
        <v>52</v>
      </c>
      <c r="D39" s="16" t="s">
        <v>53</v>
      </c>
      <c r="E39" s="44" t="s">
        <v>13</v>
      </c>
      <c r="F39" s="44" t="s">
        <v>39</v>
      </c>
      <c r="G39" s="161">
        <v>833</v>
      </c>
      <c r="H39" s="162">
        <v>259</v>
      </c>
      <c r="I39" s="15">
        <f t="shared" ref="I39" si="3">H39*G39</f>
        <v>215747</v>
      </c>
      <c r="J39" s="33" t="s">
        <v>38</v>
      </c>
    </row>
    <row r="40" spans="1:12" s="13" customFormat="1" ht="24">
      <c r="A40" s="45">
        <v>46080</v>
      </c>
      <c r="B40" s="44">
        <v>1211</v>
      </c>
      <c r="C40" s="65" t="s">
        <v>163</v>
      </c>
      <c r="D40" s="16" t="s">
        <v>164</v>
      </c>
      <c r="E40" s="44" t="s">
        <v>13</v>
      </c>
      <c r="F40" s="44" t="s">
        <v>39</v>
      </c>
      <c r="G40" s="161">
        <v>6</v>
      </c>
      <c r="H40" s="162">
        <v>300</v>
      </c>
      <c r="I40" s="15">
        <f t="shared" ref="I40" si="4">H40*G40</f>
        <v>1800</v>
      </c>
      <c r="J40" s="33" t="s">
        <v>38</v>
      </c>
    </row>
    <row r="41" spans="1:12" s="13" customFormat="1" ht="51">
      <c r="A41" s="208">
        <v>46081</v>
      </c>
      <c r="B41" s="209">
        <v>1212</v>
      </c>
      <c r="C41" s="167" t="s">
        <v>166</v>
      </c>
      <c r="D41" s="212" t="s">
        <v>165</v>
      </c>
      <c r="E41" s="44" t="s">
        <v>13</v>
      </c>
      <c r="F41" s="44" t="s">
        <v>39</v>
      </c>
      <c r="G41" s="161">
        <v>289</v>
      </c>
      <c r="H41" s="162">
        <v>180</v>
      </c>
      <c r="I41" s="15">
        <f t="shared" ref="I41:I42" si="5">H41*G41</f>
        <v>52020</v>
      </c>
      <c r="J41" s="33" t="s">
        <v>38</v>
      </c>
    </row>
    <row r="42" spans="1:12" s="13" customFormat="1" ht="51.75" thickBot="1">
      <c r="A42" s="211"/>
      <c r="B42" s="210"/>
      <c r="C42" s="166" t="s">
        <v>167</v>
      </c>
      <c r="D42" s="213"/>
      <c r="E42" s="46" t="s">
        <v>13</v>
      </c>
      <c r="F42" s="46" t="s">
        <v>172</v>
      </c>
      <c r="G42" s="70">
        <v>150</v>
      </c>
      <c r="H42" s="160">
        <v>8</v>
      </c>
      <c r="I42" s="81">
        <f t="shared" si="5"/>
        <v>1200</v>
      </c>
      <c r="J42" s="48" t="s">
        <v>38</v>
      </c>
    </row>
    <row r="43" spans="1:12" s="13" customFormat="1" ht="30" customHeight="1">
      <c r="A43" s="184" t="str">
        <f>A1</f>
        <v>SISTEMA PARA EL DESARROLLO INTEGRAL DE LA FAMILIA DEL MUNICIPIO DE GUADALAJARA</v>
      </c>
      <c r="B43" s="185"/>
      <c r="C43" s="185"/>
      <c r="D43" s="185"/>
      <c r="E43" s="185"/>
      <c r="F43" s="185"/>
      <c r="G43" s="185"/>
      <c r="H43" s="185"/>
      <c r="I43" s="185"/>
      <c r="J43" s="186"/>
    </row>
    <row r="44" spans="1:12" ht="30" customHeight="1">
      <c r="A44" s="196" t="str">
        <f>A2</f>
        <v>CONCENTRADO DONATIVOS ENTRADAS FEBRERO 2026</v>
      </c>
      <c r="B44" s="197"/>
      <c r="C44" s="197"/>
      <c r="D44" s="197"/>
      <c r="E44" s="197"/>
      <c r="F44" s="197"/>
      <c r="G44" s="197"/>
      <c r="H44" s="197"/>
      <c r="I44" s="197"/>
      <c r="J44" s="198"/>
    </row>
    <row r="45" spans="1:12" ht="30" customHeight="1" thickBot="1">
      <c r="A45" s="199" t="s">
        <v>0</v>
      </c>
      <c r="B45" s="200"/>
      <c r="C45" s="200"/>
      <c r="D45" s="200"/>
      <c r="E45" s="200"/>
      <c r="F45" s="200"/>
      <c r="G45" s="200"/>
      <c r="H45" s="200"/>
      <c r="I45" s="200"/>
      <c r="J45" s="201"/>
      <c r="L45" t="s">
        <v>92</v>
      </c>
    </row>
    <row r="46" spans="1:12" ht="30" customHeight="1" thickBot="1">
      <c r="A46" s="1" t="s">
        <v>1</v>
      </c>
      <c r="B46" s="2" t="s">
        <v>2</v>
      </c>
      <c r="C46" s="35" t="s">
        <v>3</v>
      </c>
      <c r="D46" s="3" t="s">
        <v>4</v>
      </c>
      <c r="E46" s="2" t="s">
        <v>5</v>
      </c>
      <c r="F46" s="49" t="s">
        <v>26</v>
      </c>
      <c r="G46" s="12" t="s">
        <v>6</v>
      </c>
      <c r="H46" s="4" t="s">
        <v>7</v>
      </c>
      <c r="I46" s="4" t="s">
        <v>8</v>
      </c>
      <c r="J46" s="2" t="s">
        <v>9</v>
      </c>
    </row>
    <row r="47" spans="1:12" s="13" customFormat="1">
      <c r="A47" s="217">
        <v>46081</v>
      </c>
      <c r="B47" s="216">
        <v>1212</v>
      </c>
      <c r="C47" s="165" t="s">
        <v>163</v>
      </c>
      <c r="D47" s="216" t="s">
        <v>165</v>
      </c>
      <c r="E47" s="122" t="s">
        <v>13</v>
      </c>
      <c r="F47" s="122" t="s">
        <v>39</v>
      </c>
      <c r="G47" s="168">
        <v>10</v>
      </c>
      <c r="H47" s="169">
        <v>300</v>
      </c>
      <c r="I47" s="169">
        <f>H47*G47</f>
        <v>3000</v>
      </c>
      <c r="J47" s="218" t="s">
        <v>38</v>
      </c>
    </row>
    <row r="48" spans="1:12" s="13" customFormat="1">
      <c r="A48" s="208"/>
      <c r="B48" s="209"/>
      <c r="C48" s="167" t="s">
        <v>168</v>
      </c>
      <c r="D48" s="209"/>
      <c r="E48" s="44" t="s">
        <v>13</v>
      </c>
      <c r="F48" s="44" t="s">
        <v>39</v>
      </c>
      <c r="G48" s="168">
        <v>65</v>
      </c>
      <c r="H48" s="169">
        <v>15</v>
      </c>
      <c r="I48" s="169">
        <f t="shared" ref="I48:I51" si="6">H48*G48</f>
        <v>975</v>
      </c>
      <c r="J48" s="219"/>
    </row>
    <row r="49" spans="1:10" s="13" customFormat="1" ht="25.5">
      <c r="A49" s="208"/>
      <c r="B49" s="209"/>
      <c r="C49" s="167" t="s">
        <v>169</v>
      </c>
      <c r="D49" s="209"/>
      <c r="E49" s="44" t="s">
        <v>13</v>
      </c>
      <c r="F49" s="44" t="s">
        <v>39</v>
      </c>
      <c r="G49" s="168">
        <v>150</v>
      </c>
      <c r="H49" s="170">
        <v>6</v>
      </c>
      <c r="I49" s="169">
        <f t="shared" si="6"/>
        <v>900</v>
      </c>
      <c r="J49" s="219"/>
    </row>
    <row r="50" spans="1:10" s="13" customFormat="1" ht="51">
      <c r="A50" s="208"/>
      <c r="B50" s="209"/>
      <c r="C50" s="167" t="s">
        <v>170</v>
      </c>
      <c r="D50" s="209"/>
      <c r="E50" s="44" t="s">
        <v>13</v>
      </c>
      <c r="F50" s="44" t="s">
        <v>39</v>
      </c>
      <c r="G50" s="168">
        <v>130</v>
      </c>
      <c r="H50" s="171">
        <v>85</v>
      </c>
      <c r="I50" s="169">
        <f t="shared" si="6"/>
        <v>11050</v>
      </c>
      <c r="J50" s="219"/>
    </row>
    <row r="51" spans="1:10" s="13" customFormat="1" ht="26.25" thickBot="1">
      <c r="A51" s="211"/>
      <c r="B51" s="210"/>
      <c r="C51" s="166" t="s">
        <v>171</v>
      </c>
      <c r="D51" s="210"/>
      <c r="E51" s="46" t="s">
        <v>13</v>
      </c>
      <c r="F51" s="46" t="s">
        <v>39</v>
      </c>
      <c r="G51" s="174">
        <v>100</v>
      </c>
      <c r="H51" s="172">
        <v>2</v>
      </c>
      <c r="I51" s="173">
        <f t="shared" si="6"/>
        <v>200</v>
      </c>
      <c r="J51" s="220"/>
    </row>
    <row r="52" spans="1:10" s="13" customFormat="1">
      <c r="A52" s="20"/>
      <c r="B52" s="20"/>
      <c r="C52" s="29"/>
      <c r="D52" s="20"/>
      <c r="E52" s="20"/>
      <c r="F52" s="29"/>
      <c r="G52"/>
      <c r="H52" s="20"/>
      <c r="I52" s="82">
        <f>938825.2+312161+16125</f>
        <v>1267111.2</v>
      </c>
      <c r="J52"/>
    </row>
    <row r="53" spans="1:10" s="13" customFormat="1">
      <c r="A53" s="20"/>
      <c r="B53" s="20"/>
      <c r="C53" s="29"/>
      <c r="D53" s="20"/>
      <c r="E53" s="20"/>
      <c r="F53" s="29"/>
      <c r="G53"/>
      <c r="H53" s="20"/>
      <c r="I53"/>
      <c r="J53"/>
    </row>
    <row r="54" spans="1:10" s="13" customFormat="1">
      <c r="A54" s="5"/>
      <c r="B54" s="5"/>
      <c r="C54" s="34"/>
      <c r="D54" s="193" t="s">
        <v>29</v>
      </c>
      <c r="E54" s="194"/>
      <c r="F54" s="194"/>
      <c r="G54" s="194"/>
      <c r="H54" s="195"/>
      <c r="I54" s="22">
        <f>I52</f>
        <v>1267111.2</v>
      </c>
      <c r="J54" s="6"/>
    </row>
    <row r="55" spans="1:10" s="13" customFormat="1">
      <c r="A55" s="5"/>
      <c r="B55" s="5"/>
      <c r="C55" s="34"/>
      <c r="D55" s="193" t="s">
        <v>10</v>
      </c>
      <c r="E55" s="194"/>
      <c r="F55" s="194"/>
      <c r="G55" s="194"/>
      <c r="H55" s="195"/>
      <c r="I55" s="57">
        <f>VILLAS!I12</f>
        <v>8379</v>
      </c>
      <c r="J55" s="6"/>
    </row>
    <row r="56" spans="1:10" s="13" customFormat="1">
      <c r="A56" s="5"/>
      <c r="B56" s="5"/>
      <c r="C56" s="34"/>
      <c r="D56" s="193" t="s">
        <v>11</v>
      </c>
      <c r="E56" s="194"/>
      <c r="F56" s="194"/>
      <c r="G56" s="194"/>
      <c r="H56" s="195"/>
      <c r="I56" s="22">
        <f>CADIPSIC!I47</f>
        <v>18503</v>
      </c>
      <c r="J56" s="6"/>
    </row>
    <row r="57" spans="1:10">
      <c r="A57" s="7"/>
      <c r="B57" s="7"/>
      <c r="H57" s="31" t="s">
        <v>25</v>
      </c>
      <c r="I57" s="22">
        <f>SUM(I54:I56)</f>
        <v>1293993.2</v>
      </c>
      <c r="J57" s="6"/>
    </row>
    <row r="58" spans="1:10" ht="30" customHeight="1">
      <c r="A58" s="7"/>
      <c r="B58" s="7"/>
      <c r="H58" s="31"/>
      <c r="I58" s="54"/>
      <c r="J58" s="6"/>
    </row>
    <row r="59" spans="1:10" ht="30" customHeight="1">
      <c r="A59" s="7"/>
      <c r="B59" s="7"/>
      <c r="H59" s="31"/>
      <c r="I59" s="54"/>
      <c r="J59" s="6"/>
    </row>
    <row r="60" spans="1:10" ht="30" customHeight="1">
      <c r="A60" s="7"/>
      <c r="B60" s="7"/>
      <c r="C60" s="28"/>
      <c r="D60" s="9" t="s">
        <v>31</v>
      </c>
      <c r="E60" s="30"/>
      <c r="F60" s="28"/>
      <c r="G60" s="10"/>
      <c r="I60" s="8"/>
      <c r="J60" s="6"/>
    </row>
    <row r="61" spans="1:10" s="13" customFormat="1">
      <c r="A61" s="20"/>
      <c r="B61" s="20"/>
      <c r="C61" s="28"/>
      <c r="D61" s="11" t="s">
        <v>28</v>
      </c>
      <c r="E61" s="30"/>
      <c r="F61" s="28"/>
      <c r="G61" s="10"/>
      <c r="H61" s="32"/>
      <c r="I61" s="8"/>
      <c r="J61" s="6"/>
    </row>
    <row r="62" spans="1:10" s="13" customFormat="1">
      <c r="A62" s="20"/>
      <c r="B62" s="20"/>
      <c r="C62" s="28"/>
      <c r="D62" s="11" t="s">
        <v>12</v>
      </c>
      <c r="E62" s="30"/>
      <c r="F62" s="28"/>
      <c r="G62" s="10"/>
      <c r="H62" s="32"/>
      <c r="I62"/>
      <c r="J62"/>
    </row>
    <row r="63" spans="1:10" s="13" customFormat="1">
      <c r="A63" s="20"/>
      <c r="B63" s="20"/>
      <c r="C63" s="28"/>
      <c r="D63" s="11" t="s">
        <v>43</v>
      </c>
      <c r="E63" s="30"/>
      <c r="F63" s="28"/>
      <c r="G63" s="10"/>
      <c r="H63" s="32"/>
      <c r="I63"/>
      <c r="J63"/>
    </row>
    <row r="64" spans="1:10" s="13" customFormat="1">
      <c r="A64" s="20"/>
      <c r="B64" s="20"/>
      <c r="C64" s="29"/>
      <c r="D64" s="20"/>
      <c r="E64" s="20"/>
      <c r="F64" s="29"/>
      <c r="G64"/>
      <c r="H64" s="20"/>
      <c r="I64"/>
      <c r="J64"/>
    </row>
    <row r="65" spans="1:10" s="13" customFormat="1">
      <c r="A65" s="20"/>
      <c r="B65" s="20"/>
      <c r="C65" s="29"/>
      <c r="D65" s="20"/>
      <c r="E65" s="20"/>
      <c r="F65" s="29"/>
      <c r="G65"/>
      <c r="H65" s="20"/>
      <c r="I65"/>
      <c r="J65"/>
    </row>
    <row r="66" spans="1:10" s="13" customFormat="1">
      <c r="A66" s="20"/>
      <c r="B66" s="20"/>
      <c r="C66" s="29"/>
      <c r="D66" s="20"/>
      <c r="E66" s="20"/>
      <c r="F66" s="29"/>
      <c r="G66"/>
      <c r="H66" s="20"/>
      <c r="I66"/>
      <c r="J66"/>
    </row>
    <row r="67" spans="1:10" s="13" customFormat="1">
      <c r="A67" s="20"/>
      <c r="B67" s="20"/>
      <c r="C67" s="29"/>
      <c r="D67" s="20"/>
      <c r="E67" s="20"/>
      <c r="F67" s="29"/>
      <c r="G67"/>
      <c r="H67" s="20"/>
      <c r="I67"/>
      <c r="J67"/>
    </row>
    <row r="68" spans="1:10" s="13" customFormat="1">
      <c r="A68" s="20"/>
      <c r="B68" s="20"/>
      <c r="C68" s="29"/>
      <c r="D68" s="20"/>
      <c r="E68" s="20"/>
      <c r="F68" s="29"/>
      <c r="G68"/>
      <c r="H68" s="20"/>
      <c r="I68"/>
      <c r="J68"/>
    </row>
    <row r="69" spans="1:10" s="13" customFormat="1">
      <c r="A69" s="20"/>
      <c r="B69" s="20"/>
      <c r="C69" s="29"/>
      <c r="D69" s="20"/>
      <c r="E69" s="20"/>
      <c r="F69" s="29"/>
      <c r="G69"/>
      <c r="H69" s="20"/>
      <c r="I69"/>
      <c r="J69"/>
    </row>
    <row r="70" spans="1:10" s="13" customFormat="1">
      <c r="A70" s="20"/>
      <c r="B70" s="20"/>
      <c r="C70" s="29"/>
      <c r="D70" s="20"/>
      <c r="E70" s="20"/>
      <c r="F70" s="29"/>
      <c r="G70"/>
      <c r="H70" s="20"/>
      <c r="I70"/>
      <c r="J70"/>
    </row>
    <row r="71" spans="1:10" s="13" customFormat="1">
      <c r="A71" s="20"/>
      <c r="B71" s="20"/>
      <c r="C71" s="29"/>
      <c r="D71" s="20"/>
      <c r="E71" s="20"/>
      <c r="F71" s="29"/>
      <c r="G71"/>
      <c r="H71" s="20"/>
      <c r="I71"/>
      <c r="J71"/>
    </row>
    <row r="72" spans="1:10" s="13" customFormat="1">
      <c r="A72" s="20"/>
      <c r="B72" s="20"/>
      <c r="C72" s="29"/>
      <c r="D72" s="20"/>
      <c r="E72" s="20"/>
      <c r="F72" s="29"/>
      <c r="G72"/>
      <c r="H72" s="20"/>
      <c r="I72"/>
      <c r="J72"/>
    </row>
    <row r="73" spans="1:10" s="13" customFormat="1">
      <c r="A73" s="20"/>
      <c r="B73" s="20"/>
      <c r="C73" s="29"/>
      <c r="D73" s="20"/>
      <c r="E73" s="20"/>
      <c r="F73" s="29"/>
      <c r="G73"/>
      <c r="H73" s="20"/>
      <c r="I73"/>
      <c r="J73"/>
    </row>
    <row r="74" spans="1:10" s="13" customFormat="1">
      <c r="A74" s="20"/>
      <c r="B74" s="20"/>
      <c r="C74" s="29"/>
      <c r="D74" s="20"/>
      <c r="E74" s="20"/>
      <c r="F74" s="29"/>
      <c r="G74"/>
      <c r="H74" s="20"/>
      <c r="I74"/>
      <c r="J74"/>
    </row>
    <row r="75" spans="1:10" s="13" customFormat="1">
      <c r="A75" s="20"/>
      <c r="B75" s="20"/>
      <c r="C75" s="29"/>
      <c r="D75" s="20"/>
      <c r="E75" s="20"/>
      <c r="F75" s="29"/>
      <c r="G75"/>
      <c r="H75" s="20"/>
      <c r="I75"/>
      <c r="J75"/>
    </row>
    <row r="76" spans="1:10" s="13" customFormat="1" ht="21.4" customHeight="1">
      <c r="A76" s="20"/>
      <c r="B76" s="20"/>
      <c r="C76" s="29"/>
      <c r="D76" s="20"/>
      <c r="E76" s="20"/>
      <c r="F76" s="29"/>
      <c r="G76"/>
      <c r="H76" s="20"/>
      <c r="I76"/>
      <c r="J76"/>
    </row>
    <row r="77" spans="1:10" s="13" customFormat="1" ht="26.65" customHeight="1">
      <c r="A77" s="20"/>
      <c r="B77" s="20"/>
      <c r="C77" s="29"/>
      <c r="D77" s="20"/>
      <c r="E77" s="20"/>
      <c r="F77" s="29"/>
      <c r="G77"/>
      <c r="H77" s="20"/>
      <c r="I77"/>
      <c r="J77"/>
    </row>
    <row r="78" spans="1:10" ht="30" customHeight="1"/>
    <row r="79" spans="1:10" ht="30" customHeight="1"/>
    <row r="80" spans="1:10" ht="30" customHeight="1"/>
    <row r="81" spans="1:11" ht="30" customHeight="1"/>
    <row r="82" spans="1:11" s="13" customFormat="1">
      <c r="A82" s="20"/>
      <c r="B82" s="20"/>
      <c r="C82" s="29"/>
      <c r="D82" s="20"/>
      <c r="E82" s="20"/>
      <c r="F82" s="29"/>
      <c r="G82"/>
      <c r="H82" s="20"/>
      <c r="I82"/>
      <c r="J82"/>
    </row>
    <row r="83" spans="1:11" s="13" customFormat="1">
      <c r="A83" s="20"/>
      <c r="B83" s="20"/>
      <c r="C83" s="29"/>
      <c r="D83" s="20"/>
      <c r="E83" s="20"/>
      <c r="F83" s="29"/>
      <c r="G83"/>
      <c r="H83" s="20"/>
      <c r="I83"/>
      <c r="J83"/>
    </row>
    <row r="84" spans="1:11" s="13" customFormat="1">
      <c r="A84" s="20"/>
      <c r="B84" s="20"/>
      <c r="C84" s="29"/>
      <c r="D84" s="20"/>
      <c r="E84" s="20"/>
      <c r="F84" s="29"/>
      <c r="G84"/>
      <c r="H84" s="20"/>
      <c r="I84"/>
      <c r="J84"/>
    </row>
    <row r="85" spans="1:11" s="13" customFormat="1">
      <c r="A85" s="20"/>
      <c r="B85" s="20"/>
      <c r="C85" s="29"/>
      <c r="D85" s="20"/>
      <c r="E85" s="20"/>
      <c r="F85" s="29"/>
      <c r="G85"/>
      <c r="H85" s="20"/>
      <c r="I85"/>
      <c r="J85"/>
    </row>
    <row r="86" spans="1:11" s="13" customFormat="1">
      <c r="A86" s="20"/>
      <c r="B86" s="20"/>
      <c r="C86" s="29"/>
      <c r="D86" s="20"/>
      <c r="E86" s="20"/>
      <c r="F86" s="29"/>
      <c r="G86"/>
      <c r="H86" s="20"/>
      <c r="I86"/>
      <c r="J86"/>
    </row>
    <row r="87" spans="1:11" s="13" customFormat="1">
      <c r="A87" s="20"/>
      <c r="B87" s="20"/>
      <c r="C87" s="29"/>
      <c r="D87" s="20"/>
      <c r="E87" s="20"/>
      <c r="F87" s="29"/>
      <c r="G87"/>
      <c r="H87" s="20"/>
      <c r="I87"/>
      <c r="J87"/>
    </row>
    <row r="88" spans="1:11" s="13" customFormat="1" ht="23.25" customHeight="1">
      <c r="A88" s="20"/>
      <c r="B88" s="20"/>
      <c r="C88" s="29"/>
      <c r="D88" s="20"/>
      <c r="E88" s="20"/>
      <c r="F88" s="29"/>
      <c r="G88"/>
      <c r="H88" s="20"/>
      <c r="I88"/>
      <c r="J88"/>
    </row>
    <row r="94" spans="1:11">
      <c r="K94" s="25"/>
    </row>
    <row r="97" spans="11:11">
      <c r="K97" t="s">
        <v>66</v>
      </c>
    </row>
  </sheetData>
  <mergeCells count="72">
    <mergeCell ref="A17:A20"/>
    <mergeCell ref="B17:B20"/>
    <mergeCell ref="A14:A15"/>
    <mergeCell ref="B14:B15"/>
    <mergeCell ref="C14:C15"/>
    <mergeCell ref="A9:A10"/>
    <mergeCell ref="B9:B10"/>
    <mergeCell ref="C9:C10"/>
    <mergeCell ref="G9:G10"/>
    <mergeCell ref="G14:G15"/>
    <mergeCell ref="D14:D15"/>
    <mergeCell ref="F14:F15"/>
    <mergeCell ref="B41:B42"/>
    <mergeCell ref="A41:A42"/>
    <mergeCell ref="D41:D42"/>
    <mergeCell ref="A43:J43"/>
    <mergeCell ref="A44:J44"/>
    <mergeCell ref="A21:A22"/>
    <mergeCell ref="A25:J25"/>
    <mergeCell ref="A26:J26"/>
    <mergeCell ref="A37:A38"/>
    <mergeCell ref="B37:B38"/>
    <mergeCell ref="D37:D38"/>
    <mergeCell ref="J37:J38"/>
    <mergeCell ref="J9:J10"/>
    <mergeCell ref="F9:F10"/>
    <mergeCell ref="H9:H10"/>
    <mergeCell ref="D55:H55"/>
    <mergeCell ref="D56:H56"/>
    <mergeCell ref="J17:J20"/>
    <mergeCell ref="D17:D20"/>
    <mergeCell ref="D9:D10"/>
    <mergeCell ref="H14:H15"/>
    <mergeCell ref="I14:I15"/>
    <mergeCell ref="J14:J15"/>
    <mergeCell ref="A45:J45"/>
    <mergeCell ref="B47:B51"/>
    <mergeCell ref="A47:A51"/>
    <mergeCell ref="D47:D51"/>
    <mergeCell ref="J47:J51"/>
    <mergeCell ref="A12:A13"/>
    <mergeCell ref="B12:B13"/>
    <mergeCell ref="D12:D13"/>
    <mergeCell ref="D54:H54"/>
    <mergeCell ref="A2:J2"/>
    <mergeCell ref="A3:J3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I9:I10"/>
    <mergeCell ref="B32:B33"/>
    <mergeCell ref="A32:A33"/>
    <mergeCell ref="D32:D33"/>
    <mergeCell ref="A1:J1"/>
    <mergeCell ref="A24:J24"/>
    <mergeCell ref="A29:A30"/>
    <mergeCell ref="B29:B30"/>
    <mergeCell ref="D29:D30"/>
    <mergeCell ref="B21:B22"/>
    <mergeCell ref="C21:C22"/>
    <mergeCell ref="D21:D22"/>
    <mergeCell ref="F21:F22"/>
    <mergeCell ref="J21:J22"/>
    <mergeCell ref="I21:I22"/>
    <mergeCell ref="H21:H22"/>
    <mergeCell ref="G21:G2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2"/>
  <sheetViews>
    <sheetView zoomScaleNormal="100" workbookViewId="0">
      <selection sqref="A1:J1"/>
    </sheetView>
  </sheetViews>
  <sheetFormatPr baseColWidth="10" defaultColWidth="11.42578125" defaultRowHeight="15"/>
  <cols>
    <col min="1" max="1" width="19.42578125" style="17" customWidth="1"/>
    <col min="2" max="2" width="11.140625" style="17" customWidth="1"/>
    <col min="3" max="3" width="48.7109375" style="18" customWidth="1"/>
    <col min="4" max="4" width="33.85546875" style="72" customWidth="1"/>
    <col min="5" max="5" width="21.28515625" style="17" customWidth="1"/>
    <col min="6" max="6" width="12.140625" style="17" customWidth="1"/>
    <col min="7" max="7" width="17.42578125" style="17" customWidth="1"/>
    <col min="8" max="8" width="15.140625" style="17" bestFit="1" customWidth="1"/>
    <col min="9" max="9" width="15.28515625" style="19" customWidth="1"/>
    <col min="10" max="10" width="32.85546875" style="17" customWidth="1"/>
    <col min="11" max="16384" width="11.42578125" style="17"/>
  </cols>
  <sheetData>
    <row r="1" spans="1:27" s="36" customFormat="1" ht="30" customHeight="1">
      <c r="A1" s="233" t="s">
        <v>14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27" s="36" customFormat="1" ht="30" customHeight="1">
      <c r="A2" s="236" t="s">
        <v>81</v>
      </c>
      <c r="B2" s="237"/>
      <c r="C2" s="237"/>
      <c r="D2" s="237"/>
      <c r="E2" s="237"/>
      <c r="F2" s="237"/>
      <c r="G2" s="237"/>
      <c r="H2" s="237"/>
      <c r="I2" s="237"/>
      <c r="J2" s="238"/>
    </row>
    <row r="3" spans="1:27" s="36" customFormat="1" ht="30" customHeight="1" thickBot="1">
      <c r="A3" s="239" t="s">
        <v>42</v>
      </c>
      <c r="B3" s="240"/>
      <c r="C3" s="240"/>
      <c r="D3" s="240"/>
      <c r="E3" s="240"/>
      <c r="F3" s="240"/>
      <c r="G3" s="240"/>
      <c r="H3" s="240"/>
      <c r="I3" s="240"/>
      <c r="J3" s="241"/>
    </row>
    <row r="4" spans="1:27" s="36" customFormat="1" ht="57" thickBot="1">
      <c r="A4" s="153" t="s">
        <v>16</v>
      </c>
      <c r="B4" s="149" t="s">
        <v>17</v>
      </c>
      <c r="C4" s="149" t="s">
        <v>18</v>
      </c>
      <c r="D4" s="149" t="s">
        <v>19</v>
      </c>
      <c r="E4" s="148" t="s">
        <v>20</v>
      </c>
      <c r="F4" s="149" t="s">
        <v>21</v>
      </c>
      <c r="G4" s="150" t="s">
        <v>27</v>
      </c>
      <c r="H4" s="151" t="s">
        <v>22</v>
      </c>
      <c r="I4" s="148" t="s">
        <v>23</v>
      </c>
      <c r="J4" s="149" t="s">
        <v>24</v>
      </c>
    </row>
    <row r="5" spans="1:27" s="53" customFormat="1" ht="36" customHeight="1">
      <c r="A5" s="242">
        <v>46062</v>
      </c>
      <c r="B5" s="243">
        <v>515</v>
      </c>
      <c r="C5" s="152" t="s">
        <v>149</v>
      </c>
      <c r="D5" s="243" t="s">
        <v>150</v>
      </c>
      <c r="E5" s="145" t="s">
        <v>13</v>
      </c>
      <c r="F5" s="145" t="s">
        <v>142</v>
      </c>
      <c r="G5" s="146">
        <v>34</v>
      </c>
      <c r="H5" s="147">
        <v>20</v>
      </c>
      <c r="I5" s="147">
        <f t="shared" ref="I5:I11" si="0">H5*G5</f>
        <v>680</v>
      </c>
      <c r="J5" s="155" t="s">
        <v>67</v>
      </c>
    </row>
    <row r="6" spans="1:27" s="53" customFormat="1" ht="35.25" customHeight="1">
      <c r="A6" s="229"/>
      <c r="B6" s="232"/>
      <c r="C6" s="135" t="s">
        <v>151</v>
      </c>
      <c r="D6" s="232"/>
      <c r="E6" s="83" t="s">
        <v>13</v>
      </c>
      <c r="F6" s="83" t="s">
        <v>142</v>
      </c>
      <c r="G6" s="136">
        <v>30</v>
      </c>
      <c r="H6" s="137">
        <v>75</v>
      </c>
      <c r="I6" s="137">
        <f t="shared" si="0"/>
        <v>2250</v>
      </c>
      <c r="J6" s="156" t="s">
        <v>67</v>
      </c>
      <c r="K6" s="138">
        <f>I5+I6</f>
        <v>2930</v>
      </c>
    </row>
    <row r="7" spans="1:27" s="53" customFormat="1" ht="57" customHeight="1">
      <c r="A7" s="157">
        <v>46069</v>
      </c>
      <c r="B7" s="139">
        <v>516</v>
      </c>
      <c r="C7" s="135" t="s">
        <v>152</v>
      </c>
      <c r="D7" s="135" t="s">
        <v>153</v>
      </c>
      <c r="E7" s="83" t="s">
        <v>13</v>
      </c>
      <c r="F7" s="83" t="s">
        <v>142</v>
      </c>
      <c r="G7" s="136">
        <v>11</v>
      </c>
      <c r="H7" s="158">
        <v>279</v>
      </c>
      <c r="I7" s="137">
        <f t="shared" si="0"/>
        <v>3069</v>
      </c>
      <c r="J7" s="156" t="s">
        <v>67</v>
      </c>
      <c r="K7" s="154">
        <f>G7*H7</f>
        <v>3069</v>
      </c>
      <c r="L7" s="140"/>
    </row>
    <row r="8" spans="1:27" s="53" customFormat="1" ht="37.5" customHeight="1">
      <c r="A8" s="227">
        <v>46069</v>
      </c>
      <c r="B8" s="230">
        <v>517</v>
      </c>
      <c r="C8" s="135" t="s">
        <v>154</v>
      </c>
      <c r="D8" s="230" t="s">
        <v>150</v>
      </c>
      <c r="E8" s="83" t="s">
        <v>13</v>
      </c>
      <c r="F8" s="83" t="s">
        <v>142</v>
      </c>
      <c r="G8" s="141">
        <v>1</v>
      </c>
      <c r="H8" s="142">
        <v>380</v>
      </c>
      <c r="I8" s="137">
        <f t="shared" si="0"/>
        <v>380</v>
      </c>
      <c r="J8" s="156" t="s">
        <v>67</v>
      </c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s="53" customFormat="1" ht="34.5" customHeight="1">
      <c r="A9" s="228"/>
      <c r="B9" s="231"/>
      <c r="C9" s="135" t="s">
        <v>155</v>
      </c>
      <c r="D9" s="231"/>
      <c r="E9" s="83" t="s">
        <v>13</v>
      </c>
      <c r="F9" s="83" t="s">
        <v>142</v>
      </c>
      <c r="G9" s="136">
        <v>2</v>
      </c>
      <c r="H9" s="137">
        <v>570</v>
      </c>
      <c r="I9" s="137">
        <f t="shared" si="0"/>
        <v>1140</v>
      </c>
      <c r="J9" s="156" t="s">
        <v>67</v>
      </c>
    </row>
    <row r="10" spans="1:27" s="53" customFormat="1" ht="38.25" customHeight="1">
      <c r="A10" s="228"/>
      <c r="B10" s="231"/>
      <c r="C10" s="135" t="s">
        <v>156</v>
      </c>
      <c r="D10" s="231"/>
      <c r="E10" s="83" t="s">
        <v>13</v>
      </c>
      <c r="F10" s="83" t="s">
        <v>142</v>
      </c>
      <c r="G10" s="136">
        <v>1</v>
      </c>
      <c r="H10" s="137">
        <v>465</v>
      </c>
      <c r="I10" s="137">
        <f t="shared" si="0"/>
        <v>465</v>
      </c>
      <c r="J10" s="156" t="s">
        <v>67</v>
      </c>
    </row>
    <row r="11" spans="1:27" s="53" customFormat="1" ht="27.75" customHeight="1" thickBot="1">
      <c r="A11" s="229"/>
      <c r="B11" s="232"/>
      <c r="C11" s="135" t="s">
        <v>157</v>
      </c>
      <c r="D11" s="232"/>
      <c r="E11" s="144" t="s">
        <v>13</v>
      </c>
      <c r="F11" s="83" t="s">
        <v>142</v>
      </c>
      <c r="G11" s="136">
        <v>1</v>
      </c>
      <c r="H11" s="137">
        <v>395</v>
      </c>
      <c r="I11" s="137">
        <f t="shared" si="0"/>
        <v>395</v>
      </c>
      <c r="J11" s="156" t="s">
        <v>67</v>
      </c>
      <c r="K11" s="138">
        <f>I8+I9+I10+I11</f>
        <v>2380</v>
      </c>
    </row>
    <row r="12" spans="1:27" s="53" customFormat="1" ht="18" thickBot="1">
      <c r="A12" s="223" t="s">
        <v>68</v>
      </c>
      <c r="B12" s="224"/>
      <c r="C12" s="224"/>
      <c r="D12" s="224"/>
      <c r="E12" s="224"/>
      <c r="F12" s="224"/>
      <c r="G12" s="224"/>
      <c r="H12" s="224"/>
      <c r="I12" s="90">
        <f>SUM(I5:I11)</f>
        <v>8379</v>
      </c>
      <c r="J12" s="159"/>
      <c r="K12" s="84"/>
      <c r="L12" s="85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3" spans="1:27" s="53" customFormat="1" ht="17.25">
      <c r="A13" s="91"/>
      <c r="B13" s="91"/>
      <c r="C13" s="91"/>
      <c r="D13" s="91"/>
      <c r="E13" s="91"/>
      <c r="F13" s="91"/>
      <c r="G13" s="91"/>
      <c r="H13" s="91"/>
      <c r="I13" s="87"/>
      <c r="J13" s="86"/>
      <c r="K13" s="84"/>
      <c r="L13" s="85"/>
      <c r="M13" s="8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</row>
    <row r="14" spans="1:27" s="53" customFormat="1" ht="17.25">
      <c r="A14" s="86"/>
      <c r="B14" s="86"/>
      <c r="C14" s="86"/>
      <c r="D14" s="221" t="s">
        <v>69</v>
      </c>
      <c r="E14" s="222"/>
      <c r="F14" s="222"/>
      <c r="G14" s="222"/>
      <c r="H14" s="87"/>
      <c r="I14" s="87"/>
      <c r="J14" s="86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spans="1:27" s="53" customFormat="1" ht="17.25">
      <c r="A15" s="86"/>
      <c r="B15" s="86"/>
      <c r="C15" s="86"/>
      <c r="D15" s="225" t="s">
        <v>70</v>
      </c>
      <c r="E15" s="222"/>
      <c r="F15" s="222"/>
      <c r="G15" s="222"/>
      <c r="H15" s="87"/>
      <c r="I15" s="87"/>
      <c r="J15" s="86"/>
      <c r="K15" s="84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</row>
    <row r="16" spans="1:27" s="53" customFormat="1" ht="17.25">
      <c r="A16" s="86"/>
      <c r="B16" s="86"/>
      <c r="C16" s="86"/>
      <c r="D16" s="88"/>
      <c r="E16" s="88"/>
      <c r="F16" s="226"/>
      <c r="G16" s="222"/>
      <c r="H16" s="87"/>
      <c r="I16" s="87"/>
      <c r="J16" s="86"/>
      <c r="K16" s="84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spans="1:27" s="53" customFormat="1" ht="17.25">
      <c r="A17" s="86"/>
      <c r="B17" s="86"/>
      <c r="C17" s="86"/>
      <c r="D17" s="88"/>
      <c r="E17" s="88"/>
      <c r="F17" s="88"/>
      <c r="G17" s="88"/>
      <c r="H17" s="87"/>
      <c r="I17" s="87"/>
      <c r="J17" s="86"/>
      <c r="K17" s="84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 spans="1:27" s="53" customFormat="1" ht="17.25">
      <c r="A18" s="86"/>
      <c r="B18" s="86"/>
      <c r="C18" s="86"/>
      <c r="D18" s="221" t="s">
        <v>71</v>
      </c>
      <c r="E18" s="222"/>
      <c r="F18" s="222"/>
      <c r="G18" s="222"/>
      <c r="H18" s="87"/>
      <c r="I18" s="87"/>
      <c r="J18" s="86"/>
      <c r="K18" s="8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1:27" s="53" customFormat="1" ht="17.25">
      <c r="A19" s="86"/>
      <c r="B19" s="86"/>
      <c r="C19" s="86"/>
      <c r="D19" s="221" t="s">
        <v>30</v>
      </c>
      <c r="E19" s="222"/>
      <c r="F19" s="222"/>
      <c r="G19" s="222"/>
      <c r="H19" s="87"/>
      <c r="I19" s="87"/>
      <c r="J19" s="86"/>
      <c r="K19" s="84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spans="1:27" s="53" customFormat="1" ht="17.25">
      <c r="A20" s="86"/>
      <c r="B20" s="86"/>
      <c r="C20" s="86"/>
      <c r="D20" s="221" t="s">
        <v>12</v>
      </c>
      <c r="E20" s="222"/>
      <c r="F20" s="222"/>
      <c r="G20" s="222"/>
      <c r="H20" s="89"/>
      <c r="I20" s="87"/>
      <c r="J20" s="86"/>
      <c r="K20" s="84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spans="1:27" s="53" customFormat="1" ht="17.25">
      <c r="A21" s="86"/>
      <c r="B21" s="86"/>
      <c r="C21" s="86"/>
      <c r="D21" s="221" t="s">
        <v>72</v>
      </c>
      <c r="E21" s="222"/>
      <c r="F21" s="222"/>
      <c r="G21" s="222"/>
      <c r="H21" s="87"/>
      <c r="I21" s="87"/>
      <c r="J21" s="86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spans="1:27" s="53" customFormat="1" ht="17.25">
      <c r="A22" s="88"/>
      <c r="B22" s="88"/>
      <c r="C22" s="88"/>
      <c r="D22" s="221" t="s">
        <v>73</v>
      </c>
      <c r="E22" s="222"/>
      <c r="F22" s="222"/>
      <c r="G22" s="222"/>
      <c r="H22" s="87"/>
      <c r="I22" s="87"/>
      <c r="J22" s="86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</sheetData>
  <mergeCells count="18">
    <mergeCell ref="A8:A11"/>
    <mergeCell ref="B8:B11"/>
    <mergeCell ref="D8:D11"/>
    <mergeCell ref="A1:J1"/>
    <mergeCell ref="A2:J2"/>
    <mergeCell ref="A3:J3"/>
    <mergeCell ref="A5:A6"/>
    <mergeCell ref="B5:B6"/>
    <mergeCell ref="D5:D6"/>
    <mergeCell ref="D20:G20"/>
    <mergeCell ref="D21:G21"/>
    <mergeCell ref="D22:G22"/>
    <mergeCell ref="A12:H12"/>
    <mergeCell ref="D14:G14"/>
    <mergeCell ref="D15:G15"/>
    <mergeCell ref="F16:G16"/>
    <mergeCell ref="D18:G18"/>
    <mergeCell ref="D19:G19"/>
  </mergeCells>
  <pageMargins left="0.25" right="0.25" top="0.75" bottom="0.75" header="0.3" footer="0.3"/>
  <pageSetup scale="5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6"/>
  <sheetViews>
    <sheetView zoomScaleNormal="100" workbookViewId="0">
      <selection activeCell="M53" sqref="M53"/>
    </sheetView>
  </sheetViews>
  <sheetFormatPr baseColWidth="10" defaultColWidth="11.42578125" defaultRowHeight="15" customHeight="1"/>
  <cols>
    <col min="1" max="1" width="14" style="24" customWidth="1"/>
    <col min="2" max="2" width="7.5703125" style="24" customWidth="1"/>
    <col min="3" max="3" width="25.28515625" style="24" customWidth="1"/>
    <col min="4" max="4" width="23.5703125" customWidth="1"/>
    <col min="5" max="6" width="13.42578125" customWidth="1"/>
    <col min="7" max="7" width="12.140625" style="23" customWidth="1"/>
    <col min="8" max="8" width="11.85546875" style="25" customWidth="1"/>
    <col min="9" max="9" width="12.85546875" customWidth="1"/>
    <col min="10" max="10" width="22.42578125" customWidth="1"/>
    <col min="12" max="12" width="12.5703125" customWidth="1"/>
    <col min="16" max="16" width="49.140625" customWidth="1"/>
  </cols>
  <sheetData>
    <row r="1" spans="1:12" ht="30" customHeight="1">
      <c r="A1" s="233" t="s">
        <v>14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12" ht="30" customHeight="1">
      <c r="A2" s="236" t="s">
        <v>82</v>
      </c>
      <c r="B2" s="237"/>
      <c r="C2" s="237"/>
      <c r="D2" s="237"/>
      <c r="E2" s="237"/>
      <c r="F2" s="237"/>
      <c r="G2" s="237"/>
      <c r="H2" s="237"/>
      <c r="I2" s="237"/>
      <c r="J2" s="238"/>
    </row>
    <row r="3" spans="1:12" ht="30" customHeight="1" thickBot="1">
      <c r="A3" s="236" t="s">
        <v>15</v>
      </c>
      <c r="B3" s="237"/>
      <c r="C3" s="237"/>
      <c r="D3" s="237"/>
      <c r="E3" s="237"/>
      <c r="F3" s="237"/>
      <c r="G3" s="237"/>
      <c r="H3" s="237"/>
      <c r="I3" s="237"/>
      <c r="J3" s="238"/>
    </row>
    <row r="4" spans="1:12" s="43" customFormat="1" ht="37.700000000000003" customHeight="1">
      <c r="A4" s="37" t="s">
        <v>16</v>
      </c>
      <c r="B4" s="38" t="s">
        <v>17</v>
      </c>
      <c r="C4" s="38" t="s">
        <v>18</v>
      </c>
      <c r="D4" s="39" t="s">
        <v>19</v>
      </c>
      <c r="E4" s="38" t="s">
        <v>20</v>
      </c>
      <c r="F4" s="38" t="s">
        <v>21</v>
      </c>
      <c r="G4" s="40" t="s">
        <v>27</v>
      </c>
      <c r="H4" s="41" t="s">
        <v>22</v>
      </c>
      <c r="I4" s="42" t="s">
        <v>23</v>
      </c>
      <c r="J4" s="38" t="s">
        <v>24</v>
      </c>
    </row>
    <row r="5" spans="1:12" ht="17.25" customHeight="1">
      <c r="A5" s="248">
        <v>46057</v>
      </c>
      <c r="B5" s="249" t="s">
        <v>83</v>
      </c>
      <c r="C5" s="244" t="s">
        <v>105</v>
      </c>
      <c r="D5" s="244" t="s">
        <v>106</v>
      </c>
      <c r="E5" s="244" t="s">
        <v>13</v>
      </c>
      <c r="F5" s="245" t="s">
        <v>107</v>
      </c>
      <c r="G5" s="246">
        <v>17</v>
      </c>
      <c r="H5" s="247">
        <v>100</v>
      </c>
      <c r="I5" s="247">
        <f>G5*H5</f>
        <v>1700</v>
      </c>
      <c r="J5" s="291" t="s">
        <v>74</v>
      </c>
      <c r="K5" s="290"/>
      <c r="L5" s="73"/>
    </row>
    <row r="6" spans="1:12" ht="17.25" customHeight="1">
      <c r="A6" s="248"/>
      <c r="B6" s="249"/>
      <c r="C6" s="244"/>
      <c r="D6" s="244"/>
      <c r="E6" s="244"/>
      <c r="F6" s="245"/>
      <c r="G6" s="246"/>
      <c r="H6" s="247"/>
      <c r="I6" s="247"/>
      <c r="J6" s="291"/>
      <c r="K6" s="290"/>
      <c r="L6" s="73"/>
    </row>
    <row r="7" spans="1:12" ht="17.25" customHeight="1">
      <c r="A7" s="248">
        <v>46058</v>
      </c>
      <c r="B7" s="249" t="s">
        <v>108</v>
      </c>
      <c r="C7" s="244" t="s">
        <v>109</v>
      </c>
      <c r="D7" s="244" t="s">
        <v>110</v>
      </c>
      <c r="E7" s="244" t="s">
        <v>13</v>
      </c>
      <c r="F7" s="245" t="s">
        <v>111</v>
      </c>
      <c r="G7" s="250">
        <v>20</v>
      </c>
      <c r="H7" s="247">
        <v>100</v>
      </c>
      <c r="I7" s="247">
        <f>G7*H7</f>
        <v>2000</v>
      </c>
      <c r="J7" s="291" t="s">
        <v>74</v>
      </c>
      <c r="K7" s="290"/>
      <c r="L7" s="73"/>
    </row>
    <row r="8" spans="1:12" ht="17.25" customHeight="1">
      <c r="A8" s="248"/>
      <c r="B8" s="249"/>
      <c r="C8" s="244"/>
      <c r="D8" s="244"/>
      <c r="E8" s="244"/>
      <c r="F8" s="245"/>
      <c r="G8" s="251"/>
      <c r="H8" s="247"/>
      <c r="I8" s="247"/>
      <c r="J8" s="291"/>
      <c r="K8" s="290"/>
      <c r="L8" s="73"/>
    </row>
    <row r="9" spans="1:12" ht="17.25" customHeight="1">
      <c r="A9" s="248">
        <v>46059</v>
      </c>
      <c r="B9" s="249" t="s">
        <v>112</v>
      </c>
      <c r="C9" s="244" t="s">
        <v>113</v>
      </c>
      <c r="D9" s="244" t="s">
        <v>114</v>
      </c>
      <c r="E9" s="244" t="s">
        <v>13</v>
      </c>
      <c r="F9" s="245" t="s">
        <v>115</v>
      </c>
      <c r="G9" s="252">
        <v>46</v>
      </c>
      <c r="H9" s="247">
        <v>20</v>
      </c>
      <c r="I9" s="247">
        <f>G9*H9</f>
        <v>920</v>
      </c>
      <c r="J9" s="291" t="s">
        <v>74</v>
      </c>
      <c r="K9" s="290"/>
      <c r="L9" s="73"/>
    </row>
    <row r="10" spans="1:12" ht="17.25" customHeight="1">
      <c r="A10" s="248"/>
      <c r="B10" s="249"/>
      <c r="C10" s="244"/>
      <c r="D10" s="244"/>
      <c r="E10" s="244"/>
      <c r="F10" s="245"/>
      <c r="G10" s="252"/>
      <c r="H10" s="247"/>
      <c r="I10" s="247"/>
      <c r="J10" s="291"/>
      <c r="K10" s="290"/>
      <c r="L10" s="73"/>
    </row>
    <row r="11" spans="1:12" ht="17.25" customHeight="1">
      <c r="A11" s="248">
        <v>46059</v>
      </c>
      <c r="B11" s="249" t="s">
        <v>116</v>
      </c>
      <c r="C11" s="244" t="s">
        <v>117</v>
      </c>
      <c r="D11" s="244" t="s">
        <v>118</v>
      </c>
      <c r="E11" s="244" t="s">
        <v>13</v>
      </c>
      <c r="F11" s="245" t="s">
        <v>107</v>
      </c>
      <c r="G11" s="253" t="s">
        <v>119</v>
      </c>
      <c r="H11" s="247">
        <v>20</v>
      </c>
      <c r="I11" s="247">
        <f>G11*H11</f>
        <v>920</v>
      </c>
      <c r="J11" s="291" t="s">
        <v>74</v>
      </c>
      <c r="K11" s="290"/>
      <c r="L11" s="73"/>
    </row>
    <row r="12" spans="1:12" ht="17.25" customHeight="1">
      <c r="A12" s="248"/>
      <c r="B12" s="249"/>
      <c r="C12" s="244"/>
      <c r="D12" s="244"/>
      <c r="E12" s="244"/>
      <c r="F12" s="245"/>
      <c r="G12" s="253"/>
      <c r="H12" s="247"/>
      <c r="I12" s="247"/>
      <c r="J12" s="291"/>
      <c r="K12" s="290"/>
      <c r="L12" s="73"/>
    </row>
    <row r="13" spans="1:12" ht="17.25" customHeight="1">
      <c r="A13" s="248">
        <v>46059</v>
      </c>
      <c r="B13" s="249" t="s">
        <v>120</v>
      </c>
      <c r="C13" s="244" t="s">
        <v>121</v>
      </c>
      <c r="D13" s="244" t="s">
        <v>122</v>
      </c>
      <c r="E13" s="244" t="s">
        <v>13</v>
      </c>
      <c r="F13" s="245" t="s">
        <v>111</v>
      </c>
      <c r="G13" s="252">
        <v>10</v>
      </c>
      <c r="H13" s="247">
        <v>10</v>
      </c>
      <c r="I13" s="247">
        <f>G13*H13</f>
        <v>100</v>
      </c>
      <c r="J13" s="291" t="s">
        <v>74</v>
      </c>
      <c r="K13" s="290"/>
      <c r="L13" s="73"/>
    </row>
    <row r="14" spans="1:12" ht="17.25" customHeight="1">
      <c r="A14" s="248"/>
      <c r="B14" s="249"/>
      <c r="C14" s="244"/>
      <c r="D14" s="244"/>
      <c r="E14" s="244"/>
      <c r="F14" s="245"/>
      <c r="G14" s="252"/>
      <c r="H14" s="247"/>
      <c r="I14" s="247"/>
      <c r="J14" s="291"/>
      <c r="K14" s="290"/>
      <c r="L14" s="73"/>
    </row>
    <row r="15" spans="1:12" ht="17.25" customHeight="1">
      <c r="A15" s="248">
        <v>46062</v>
      </c>
      <c r="B15" s="249" t="s">
        <v>123</v>
      </c>
      <c r="C15" s="254" t="s">
        <v>124</v>
      </c>
      <c r="D15" s="255" t="s">
        <v>125</v>
      </c>
      <c r="E15" s="256" t="s">
        <v>13</v>
      </c>
      <c r="F15" s="256" t="s">
        <v>41</v>
      </c>
      <c r="G15" s="133">
        <v>2</v>
      </c>
      <c r="H15" s="257">
        <v>150</v>
      </c>
      <c r="I15" s="132">
        <f>G15*H15</f>
        <v>300</v>
      </c>
      <c r="J15" s="292" t="s">
        <v>74</v>
      </c>
      <c r="K15" s="290"/>
      <c r="L15" s="73"/>
    </row>
    <row r="16" spans="1:12" ht="17.25" customHeight="1">
      <c r="A16" s="248"/>
      <c r="B16" s="249"/>
      <c r="C16" s="254"/>
      <c r="D16" s="255"/>
      <c r="E16" s="256"/>
      <c r="F16" s="256"/>
      <c r="G16" s="134">
        <v>1</v>
      </c>
      <c r="H16" s="257"/>
      <c r="I16" s="132">
        <f>G16*H15</f>
        <v>150</v>
      </c>
      <c r="J16" s="292"/>
      <c r="K16" s="290"/>
      <c r="L16" s="73"/>
    </row>
    <row r="17" spans="1:12" ht="17.25" customHeight="1">
      <c r="A17" s="248">
        <v>46064</v>
      </c>
      <c r="B17" s="249" t="s">
        <v>126</v>
      </c>
      <c r="C17" s="244" t="s">
        <v>105</v>
      </c>
      <c r="D17" s="244" t="s">
        <v>106</v>
      </c>
      <c r="E17" s="244" t="s">
        <v>13</v>
      </c>
      <c r="F17" s="245" t="s">
        <v>107</v>
      </c>
      <c r="G17" s="250">
        <v>17</v>
      </c>
      <c r="H17" s="247">
        <v>100</v>
      </c>
      <c r="I17" s="247">
        <f>G17*H17</f>
        <v>1700</v>
      </c>
      <c r="J17" s="291" t="s">
        <v>74</v>
      </c>
      <c r="K17" s="290"/>
      <c r="L17" s="73"/>
    </row>
    <row r="18" spans="1:12" ht="17.25" customHeight="1">
      <c r="A18" s="248"/>
      <c r="B18" s="249"/>
      <c r="C18" s="244"/>
      <c r="D18" s="244"/>
      <c r="E18" s="244"/>
      <c r="F18" s="245"/>
      <c r="G18" s="251"/>
      <c r="H18" s="247"/>
      <c r="I18" s="247"/>
      <c r="J18" s="291"/>
      <c r="K18" s="290"/>
      <c r="L18" s="73"/>
    </row>
    <row r="19" spans="1:12" ht="17.25" customHeight="1">
      <c r="A19" s="248">
        <v>46066</v>
      </c>
      <c r="B19" s="249" t="s">
        <v>127</v>
      </c>
      <c r="C19" s="244" t="s">
        <v>113</v>
      </c>
      <c r="D19" s="244" t="s">
        <v>114</v>
      </c>
      <c r="E19" s="244" t="s">
        <v>13</v>
      </c>
      <c r="F19" s="258" t="s">
        <v>115</v>
      </c>
      <c r="G19" s="250">
        <v>39</v>
      </c>
      <c r="H19" s="260">
        <v>20</v>
      </c>
      <c r="I19" s="247">
        <f>G19*H19</f>
        <v>780</v>
      </c>
      <c r="J19" s="291" t="s">
        <v>74</v>
      </c>
      <c r="K19" s="290"/>
      <c r="L19" s="73"/>
    </row>
    <row r="20" spans="1:12" ht="17.25" customHeight="1">
      <c r="A20" s="248"/>
      <c r="B20" s="249"/>
      <c r="C20" s="244"/>
      <c r="D20" s="244"/>
      <c r="E20" s="244"/>
      <c r="F20" s="259"/>
      <c r="G20" s="251"/>
      <c r="H20" s="261"/>
      <c r="I20" s="247"/>
      <c r="J20" s="291"/>
      <c r="K20" s="290"/>
      <c r="L20" s="73"/>
    </row>
    <row r="21" spans="1:12" ht="17.25" customHeight="1">
      <c r="A21" s="248">
        <v>46066</v>
      </c>
      <c r="B21" s="249" t="s">
        <v>128</v>
      </c>
      <c r="C21" s="266" t="s">
        <v>121</v>
      </c>
      <c r="D21" s="244" t="s">
        <v>122</v>
      </c>
      <c r="E21" s="244" t="s">
        <v>13</v>
      </c>
      <c r="F21" s="245" t="s">
        <v>111</v>
      </c>
      <c r="G21" s="252">
        <v>34</v>
      </c>
      <c r="H21" s="247">
        <v>10</v>
      </c>
      <c r="I21" s="247">
        <f>G21*H21</f>
        <v>340</v>
      </c>
      <c r="J21" s="291" t="s">
        <v>74</v>
      </c>
      <c r="K21" s="290"/>
      <c r="L21" s="73"/>
    </row>
    <row r="22" spans="1:12" ht="17.25" customHeight="1">
      <c r="A22" s="248"/>
      <c r="B22" s="249"/>
      <c r="C22" s="244"/>
      <c r="D22" s="244"/>
      <c r="E22" s="244"/>
      <c r="F22" s="245"/>
      <c r="G22" s="252"/>
      <c r="H22" s="247"/>
      <c r="I22" s="247"/>
      <c r="J22" s="291"/>
      <c r="K22" s="290"/>
      <c r="L22" s="73"/>
    </row>
    <row r="23" spans="1:12" ht="17.25" customHeight="1">
      <c r="A23" s="248">
        <v>46067</v>
      </c>
      <c r="B23" s="249" t="s">
        <v>129</v>
      </c>
      <c r="C23" s="262" t="s">
        <v>130</v>
      </c>
      <c r="D23" s="244" t="s">
        <v>131</v>
      </c>
      <c r="E23" s="263" t="s">
        <v>13</v>
      </c>
      <c r="F23" s="263" t="s">
        <v>41</v>
      </c>
      <c r="G23" s="264">
        <v>45</v>
      </c>
      <c r="H23" s="265">
        <v>2</v>
      </c>
      <c r="I23" s="247">
        <f>G23*H23</f>
        <v>90</v>
      </c>
      <c r="J23" s="291" t="s">
        <v>74</v>
      </c>
      <c r="K23" s="290"/>
      <c r="L23" s="73"/>
    </row>
    <row r="24" spans="1:12" ht="17.25" customHeight="1">
      <c r="A24" s="248"/>
      <c r="B24" s="249"/>
      <c r="C24" s="262"/>
      <c r="D24" s="244"/>
      <c r="E24" s="263"/>
      <c r="F24" s="263"/>
      <c r="G24" s="264"/>
      <c r="H24" s="265"/>
      <c r="I24" s="247"/>
      <c r="J24" s="291"/>
      <c r="K24" s="290"/>
      <c r="L24" s="73"/>
    </row>
    <row r="25" spans="1:12" ht="17.25" customHeight="1">
      <c r="A25" s="248">
        <v>46071</v>
      </c>
      <c r="B25" s="249" t="s">
        <v>132</v>
      </c>
      <c r="C25" s="244" t="s">
        <v>105</v>
      </c>
      <c r="D25" s="244" t="s">
        <v>106</v>
      </c>
      <c r="E25" s="244" t="s">
        <v>13</v>
      </c>
      <c r="F25" s="245" t="s">
        <v>107</v>
      </c>
      <c r="G25" s="252">
        <v>17</v>
      </c>
      <c r="H25" s="247">
        <v>100</v>
      </c>
      <c r="I25" s="247">
        <f>G25*H25</f>
        <v>1700</v>
      </c>
      <c r="J25" s="291" t="s">
        <v>74</v>
      </c>
      <c r="K25" s="290"/>
      <c r="L25" s="73"/>
    </row>
    <row r="26" spans="1:12" ht="17.25" customHeight="1">
      <c r="A26" s="248"/>
      <c r="B26" s="249"/>
      <c r="C26" s="244"/>
      <c r="D26" s="244"/>
      <c r="E26" s="244"/>
      <c r="F26" s="245"/>
      <c r="G26" s="252"/>
      <c r="H26" s="247"/>
      <c r="I26" s="247"/>
      <c r="J26" s="291"/>
      <c r="K26" s="290"/>
      <c r="L26" s="73"/>
    </row>
    <row r="27" spans="1:12" ht="17.25" customHeight="1">
      <c r="A27" s="248">
        <v>46073</v>
      </c>
      <c r="B27" s="249" t="s">
        <v>133</v>
      </c>
      <c r="C27" s="244" t="s">
        <v>109</v>
      </c>
      <c r="D27" s="244" t="s">
        <v>110</v>
      </c>
      <c r="E27" s="244" t="s">
        <v>13</v>
      </c>
      <c r="F27" s="245" t="s">
        <v>111</v>
      </c>
      <c r="G27" s="267" t="s">
        <v>134</v>
      </c>
      <c r="H27" s="247">
        <v>100</v>
      </c>
      <c r="I27" s="247">
        <f>G27*H27</f>
        <v>2500</v>
      </c>
      <c r="J27" s="291" t="s">
        <v>74</v>
      </c>
      <c r="K27" s="290"/>
      <c r="L27" s="73"/>
    </row>
    <row r="28" spans="1:12" ht="17.25" customHeight="1">
      <c r="A28" s="248"/>
      <c r="B28" s="249"/>
      <c r="C28" s="244"/>
      <c r="D28" s="244"/>
      <c r="E28" s="244"/>
      <c r="F28" s="245"/>
      <c r="G28" s="267"/>
      <c r="H28" s="247"/>
      <c r="I28" s="247"/>
      <c r="J28" s="291"/>
      <c r="K28" s="290"/>
      <c r="L28" s="73"/>
    </row>
    <row r="29" spans="1:12" ht="17.25" customHeight="1">
      <c r="A29" s="248">
        <v>46078</v>
      </c>
      <c r="B29" s="249" t="s">
        <v>135</v>
      </c>
      <c r="C29" s="244" t="s">
        <v>105</v>
      </c>
      <c r="D29" s="244" t="s">
        <v>106</v>
      </c>
      <c r="E29" s="244" t="s">
        <v>13</v>
      </c>
      <c r="F29" s="245" t="s">
        <v>107</v>
      </c>
      <c r="G29" s="246">
        <v>17</v>
      </c>
      <c r="H29" s="247">
        <v>100</v>
      </c>
      <c r="I29" s="247">
        <f>G29*H29</f>
        <v>1700</v>
      </c>
      <c r="J29" s="291" t="s">
        <v>74</v>
      </c>
      <c r="K29" s="290"/>
      <c r="L29" s="73"/>
    </row>
    <row r="30" spans="1:12" ht="17.25" customHeight="1">
      <c r="A30" s="248"/>
      <c r="B30" s="249"/>
      <c r="C30" s="244"/>
      <c r="D30" s="244"/>
      <c r="E30" s="244"/>
      <c r="F30" s="245"/>
      <c r="G30" s="246"/>
      <c r="H30" s="247"/>
      <c r="I30" s="247"/>
      <c r="J30" s="291"/>
      <c r="K30" s="290"/>
      <c r="L30" s="73"/>
    </row>
    <row r="31" spans="1:12" ht="17.25" customHeight="1">
      <c r="A31" s="248">
        <v>46079</v>
      </c>
      <c r="B31" s="249" t="s">
        <v>136</v>
      </c>
      <c r="C31" s="244" t="s">
        <v>109</v>
      </c>
      <c r="D31" s="244" t="s">
        <v>110</v>
      </c>
      <c r="E31" s="244" t="s">
        <v>13</v>
      </c>
      <c r="F31" s="245" t="s">
        <v>111</v>
      </c>
      <c r="G31" s="272" t="s">
        <v>137</v>
      </c>
      <c r="H31" s="247">
        <v>100</v>
      </c>
      <c r="I31" s="247">
        <f>G31*H31</f>
        <v>1000</v>
      </c>
      <c r="J31" s="291" t="s">
        <v>74</v>
      </c>
      <c r="K31" s="290"/>
      <c r="L31" s="73"/>
    </row>
    <row r="32" spans="1:12" ht="17.25" customHeight="1" thickBot="1">
      <c r="A32" s="268"/>
      <c r="B32" s="269"/>
      <c r="C32" s="270"/>
      <c r="D32" s="270"/>
      <c r="E32" s="270"/>
      <c r="F32" s="271"/>
      <c r="G32" s="273"/>
      <c r="H32" s="274"/>
      <c r="I32" s="274"/>
      <c r="J32" s="293"/>
      <c r="K32" s="290"/>
      <c r="L32" s="73"/>
    </row>
    <row r="33" spans="1:19" ht="30" customHeight="1">
      <c r="A33" s="233" t="s">
        <v>14</v>
      </c>
      <c r="B33" s="234"/>
      <c r="C33" s="234"/>
      <c r="D33" s="234"/>
      <c r="E33" s="234"/>
      <c r="F33" s="234"/>
      <c r="G33" s="234"/>
      <c r="H33" s="234"/>
      <c r="I33" s="234"/>
      <c r="J33" s="235"/>
    </row>
    <row r="34" spans="1:19" ht="30" customHeight="1">
      <c r="A34" s="236" t="s">
        <v>82</v>
      </c>
      <c r="B34" s="237"/>
      <c r="C34" s="237"/>
      <c r="D34" s="237"/>
      <c r="E34" s="237"/>
      <c r="F34" s="237"/>
      <c r="G34" s="237"/>
      <c r="H34" s="237"/>
      <c r="I34" s="237"/>
      <c r="J34" s="238"/>
    </row>
    <row r="35" spans="1:19" ht="30" customHeight="1" thickBot="1">
      <c r="A35" s="236" t="s">
        <v>15</v>
      </c>
      <c r="B35" s="237"/>
      <c r="C35" s="237"/>
      <c r="D35" s="237"/>
      <c r="E35" s="237"/>
      <c r="F35" s="237"/>
      <c r="G35" s="237"/>
      <c r="H35" s="237"/>
      <c r="I35" s="237"/>
      <c r="J35" s="238"/>
    </row>
    <row r="36" spans="1:19" s="43" customFormat="1" ht="37.700000000000003" customHeight="1">
      <c r="A36" s="37" t="s">
        <v>16</v>
      </c>
      <c r="B36" s="38" t="s">
        <v>17</v>
      </c>
      <c r="C36" s="38" t="s">
        <v>18</v>
      </c>
      <c r="D36" s="39" t="s">
        <v>19</v>
      </c>
      <c r="E36" s="38" t="s">
        <v>20</v>
      </c>
      <c r="F36" s="38" t="s">
        <v>21</v>
      </c>
      <c r="G36" s="40" t="s">
        <v>27</v>
      </c>
      <c r="H36" s="41" t="s">
        <v>22</v>
      </c>
      <c r="I36" s="42" t="s">
        <v>23</v>
      </c>
      <c r="J36" s="38" t="s">
        <v>24</v>
      </c>
    </row>
    <row r="37" spans="1:19" ht="17.25" customHeight="1">
      <c r="A37" s="248">
        <v>46080</v>
      </c>
      <c r="B37" s="249" t="s">
        <v>138</v>
      </c>
      <c r="C37" s="244" t="s">
        <v>113</v>
      </c>
      <c r="D37" s="244" t="s">
        <v>114</v>
      </c>
      <c r="E37" s="244" t="s">
        <v>13</v>
      </c>
      <c r="F37" s="245" t="s">
        <v>115</v>
      </c>
      <c r="G37" s="246">
        <v>32</v>
      </c>
      <c r="H37" s="247">
        <v>20</v>
      </c>
      <c r="I37" s="247">
        <f>G37*H37</f>
        <v>640</v>
      </c>
      <c r="J37" s="291" t="s">
        <v>74</v>
      </c>
      <c r="K37" s="290"/>
      <c r="L37" s="73"/>
    </row>
    <row r="38" spans="1:19" ht="17.25" customHeight="1">
      <c r="A38" s="248"/>
      <c r="B38" s="249"/>
      <c r="C38" s="244"/>
      <c r="D38" s="244"/>
      <c r="E38" s="244"/>
      <c r="F38" s="245"/>
      <c r="G38" s="246"/>
      <c r="H38" s="247"/>
      <c r="I38" s="247"/>
      <c r="J38" s="291"/>
      <c r="K38" s="290"/>
      <c r="L38" s="73"/>
    </row>
    <row r="39" spans="1:19" ht="17.25" customHeight="1">
      <c r="A39" s="248">
        <v>46080</v>
      </c>
      <c r="B39" s="249" t="s">
        <v>139</v>
      </c>
      <c r="C39" s="244" t="s">
        <v>121</v>
      </c>
      <c r="D39" s="244" t="s">
        <v>122</v>
      </c>
      <c r="E39" s="244" t="s">
        <v>13</v>
      </c>
      <c r="F39" s="245" t="s">
        <v>111</v>
      </c>
      <c r="G39" s="246">
        <v>20</v>
      </c>
      <c r="H39" s="247">
        <v>10</v>
      </c>
      <c r="I39" s="247">
        <f>G39*H39</f>
        <v>200</v>
      </c>
      <c r="J39" s="291" t="s">
        <v>74</v>
      </c>
      <c r="K39" s="290"/>
      <c r="L39" s="73"/>
    </row>
    <row r="40" spans="1:19" ht="17.25" customHeight="1">
      <c r="A40" s="248"/>
      <c r="B40" s="249"/>
      <c r="C40" s="244"/>
      <c r="D40" s="244"/>
      <c r="E40" s="244"/>
      <c r="F40" s="245"/>
      <c r="G40" s="246"/>
      <c r="H40" s="247"/>
      <c r="I40" s="247"/>
      <c r="J40" s="291"/>
      <c r="K40" s="290"/>
      <c r="L40" s="73"/>
    </row>
    <row r="41" spans="1:19" ht="17.25" customHeight="1">
      <c r="A41" s="248">
        <v>46080</v>
      </c>
      <c r="B41" s="249" t="s">
        <v>140</v>
      </c>
      <c r="C41" s="244" t="s">
        <v>141</v>
      </c>
      <c r="D41" s="244" t="s">
        <v>125</v>
      </c>
      <c r="E41" s="244" t="s">
        <v>13</v>
      </c>
      <c r="F41" s="245" t="s">
        <v>142</v>
      </c>
      <c r="G41" s="246">
        <v>35</v>
      </c>
      <c r="H41" s="247">
        <v>1</v>
      </c>
      <c r="I41" s="247">
        <f>G41*H41</f>
        <v>35</v>
      </c>
      <c r="J41" s="291" t="s">
        <v>74</v>
      </c>
      <c r="K41" s="290"/>
      <c r="L41" s="73"/>
    </row>
    <row r="42" spans="1:19" ht="17.25" customHeight="1">
      <c r="A42" s="248"/>
      <c r="B42" s="249"/>
      <c r="C42" s="244"/>
      <c r="D42" s="244"/>
      <c r="E42" s="244"/>
      <c r="F42" s="245"/>
      <c r="G42" s="246"/>
      <c r="H42" s="247"/>
      <c r="I42" s="247"/>
      <c r="J42" s="291"/>
      <c r="K42" s="290"/>
      <c r="L42" s="73"/>
    </row>
    <row r="43" spans="1:19" ht="17.25" customHeight="1">
      <c r="A43" s="248">
        <v>46081</v>
      </c>
      <c r="B43" s="249" t="s">
        <v>143</v>
      </c>
      <c r="C43" s="275" t="s">
        <v>144</v>
      </c>
      <c r="D43" s="275" t="s">
        <v>131</v>
      </c>
      <c r="E43" s="284" t="s">
        <v>13</v>
      </c>
      <c r="F43" s="275" t="s">
        <v>142</v>
      </c>
      <c r="G43" s="277" t="s">
        <v>145</v>
      </c>
      <c r="H43" s="279">
        <v>2</v>
      </c>
      <c r="I43" s="247">
        <f>G43*H43</f>
        <v>200</v>
      </c>
      <c r="J43" s="281" t="s">
        <v>74</v>
      </c>
      <c r="K43" s="290"/>
      <c r="L43" s="73"/>
    </row>
    <row r="44" spans="1:19" ht="17.25" customHeight="1">
      <c r="A44" s="248"/>
      <c r="B44" s="249"/>
      <c r="C44" s="276"/>
      <c r="D44" s="276"/>
      <c r="E44" s="266"/>
      <c r="F44" s="276"/>
      <c r="G44" s="278"/>
      <c r="H44" s="280"/>
      <c r="I44" s="247"/>
      <c r="J44" s="282"/>
      <c r="K44" s="290"/>
      <c r="L44" s="73"/>
    </row>
    <row r="45" spans="1:19" ht="17.25" customHeight="1">
      <c r="A45" s="248">
        <v>46081</v>
      </c>
      <c r="B45" s="249" t="s">
        <v>146</v>
      </c>
      <c r="C45" s="284" t="s">
        <v>147</v>
      </c>
      <c r="D45" s="284" t="s">
        <v>148</v>
      </c>
      <c r="E45" s="244" t="s">
        <v>13</v>
      </c>
      <c r="F45" s="258" t="s">
        <v>41</v>
      </c>
      <c r="G45" s="287">
        <v>764</v>
      </c>
      <c r="H45" s="260">
        <v>2</v>
      </c>
      <c r="I45" s="247">
        <f>G45*H45</f>
        <v>1528</v>
      </c>
      <c r="J45" s="291" t="s">
        <v>74</v>
      </c>
      <c r="K45" s="290"/>
      <c r="L45" s="73"/>
    </row>
    <row r="46" spans="1:19" ht="17.25" customHeight="1" thickBot="1">
      <c r="A46" s="268"/>
      <c r="B46" s="269"/>
      <c r="C46" s="285"/>
      <c r="D46" s="285"/>
      <c r="E46" s="270"/>
      <c r="F46" s="286"/>
      <c r="G46" s="288"/>
      <c r="H46" s="289"/>
      <c r="I46" s="274"/>
      <c r="J46" s="293"/>
      <c r="K46" s="290"/>
      <c r="L46" s="73"/>
    </row>
    <row r="47" spans="1:19" ht="14.25" customHeight="1" thickBot="1">
      <c r="A47" s="92"/>
      <c r="B47" s="92"/>
      <c r="C47" s="283" t="s">
        <v>58</v>
      </c>
      <c r="D47" s="283"/>
      <c r="E47" s="283"/>
      <c r="F47" s="75"/>
      <c r="G47" s="75"/>
      <c r="H47" s="76"/>
      <c r="I47" s="100">
        <f>SUM(I5:I46)</f>
        <v>18503</v>
      </c>
      <c r="J47" s="77"/>
      <c r="M47" s="74"/>
      <c r="N47" s="74"/>
      <c r="O47" s="74"/>
      <c r="P47" s="74"/>
      <c r="Q47" s="74"/>
      <c r="R47" s="74"/>
    </row>
    <row r="48" spans="1:19" ht="15" customHeight="1">
      <c r="A48"/>
      <c r="D48" s="24"/>
      <c r="G48"/>
      <c r="H48"/>
      <c r="N48" s="74"/>
      <c r="O48" s="74"/>
      <c r="P48" s="74"/>
      <c r="Q48" s="93"/>
      <c r="R48" s="94"/>
      <c r="S48" s="94"/>
    </row>
    <row r="49" spans="1:26" ht="15" customHeight="1">
      <c r="A49"/>
      <c r="C49" s="95" t="s">
        <v>75</v>
      </c>
      <c r="G49" s="96"/>
      <c r="I49" s="97" t="s">
        <v>76</v>
      </c>
      <c r="M49" s="74"/>
      <c r="N49" s="74"/>
      <c r="O49" s="74"/>
      <c r="P49" s="98"/>
      <c r="Q49" s="99"/>
      <c r="R49" s="99"/>
    </row>
    <row r="50" spans="1:26" ht="15" customHeight="1">
      <c r="A50"/>
      <c r="C50" s="95" t="s">
        <v>33</v>
      </c>
      <c r="G50" s="96"/>
      <c r="I50" s="97" t="s">
        <v>34</v>
      </c>
      <c r="M50" s="74"/>
      <c r="N50" s="74"/>
      <c r="O50" s="74"/>
      <c r="P50" s="74"/>
      <c r="Q50" s="74"/>
      <c r="R50" s="74"/>
    </row>
    <row r="51" spans="1:26" ht="15" customHeight="1">
      <c r="A51"/>
      <c r="C51" s="95" t="s">
        <v>35</v>
      </c>
      <c r="G51" s="96"/>
      <c r="I51" s="95" t="s">
        <v>35</v>
      </c>
      <c r="M51" s="74"/>
      <c r="N51" s="74"/>
      <c r="O51" s="74"/>
      <c r="P51" s="74"/>
      <c r="Q51" s="74"/>
      <c r="R51" s="74"/>
    </row>
    <row r="52" spans="1:26" ht="15" customHeight="1">
      <c r="A52"/>
      <c r="C52" s="95" t="s">
        <v>77</v>
      </c>
      <c r="G52" s="96"/>
      <c r="I52" s="95" t="s">
        <v>77</v>
      </c>
      <c r="M52" s="74"/>
      <c r="N52" s="74"/>
      <c r="O52" s="74"/>
      <c r="P52" s="74"/>
      <c r="Q52" s="74"/>
      <c r="R52" s="74"/>
    </row>
    <row r="53" spans="1:26" ht="15" customHeight="1">
      <c r="A53"/>
      <c r="E53" s="95" t="s">
        <v>36</v>
      </c>
      <c r="G53"/>
      <c r="H53"/>
      <c r="M53" s="74"/>
      <c r="N53" s="74"/>
      <c r="O53" s="74"/>
      <c r="P53" s="74"/>
      <c r="Q53" s="74"/>
      <c r="R53" s="74"/>
    </row>
    <row r="54" spans="1:26" ht="15" customHeight="1">
      <c r="A54"/>
      <c r="E54" s="95" t="s">
        <v>78</v>
      </c>
      <c r="G54"/>
      <c r="H54"/>
      <c r="M54" s="74"/>
      <c r="N54" s="74"/>
      <c r="O54" s="74"/>
      <c r="P54" s="74"/>
      <c r="Q54" s="74"/>
      <c r="R54" s="74"/>
    </row>
    <row r="55" spans="1:26" ht="15" customHeight="1">
      <c r="A55"/>
      <c r="E55" s="95" t="s">
        <v>79</v>
      </c>
      <c r="G55"/>
      <c r="H55"/>
      <c r="M55" s="74"/>
      <c r="N55" s="74"/>
      <c r="O55" s="74"/>
      <c r="P55" s="74"/>
      <c r="Q55" s="74"/>
      <c r="R55" s="74"/>
    </row>
    <row r="56" spans="1:26" ht="15" customHeight="1">
      <c r="A56"/>
      <c r="E56" s="95" t="s">
        <v>80</v>
      </c>
      <c r="G56"/>
      <c r="H56"/>
      <c r="M56" s="74"/>
      <c r="N56" s="74"/>
      <c r="O56" s="74"/>
      <c r="P56" s="74"/>
      <c r="Q56" s="74"/>
      <c r="R56" s="74"/>
    </row>
    <row r="57" spans="1:26" ht="15" customHeight="1">
      <c r="A57"/>
      <c r="E57" s="97" t="s">
        <v>37</v>
      </c>
      <c r="G57"/>
      <c r="H57"/>
      <c r="M57" s="74"/>
      <c r="N57" s="74"/>
      <c r="O57" s="74"/>
      <c r="P57" s="98"/>
      <c r="Q57" s="99"/>
      <c r="R57" s="99"/>
    </row>
    <row r="58" spans="1:26" ht="1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4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</sheetData>
  <mergeCells count="214">
    <mergeCell ref="K43:K44"/>
    <mergeCell ref="J45:J46"/>
    <mergeCell ref="K45:K46"/>
    <mergeCell ref="A33:J33"/>
    <mergeCell ref="A34:J34"/>
    <mergeCell ref="A35:J35"/>
    <mergeCell ref="K39:K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J39:J40"/>
    <mergeCell ref="A43:A44"/>
    <mergeCell ref="B43:B44"/>
    <mergeCell ref="C43:C44"/>
    <mergeCell ref="D43:D44"/>
    <mergeCell ref="E43:E44"/>
    <mergeCell ref="K25:K26"/>
    <mergeCell ref="J27:J28"/>
    <mergeCell ref="K27:K28"/>
    <mergeCell ref="J29:J30"/>
    <mergeCell ref="K29:K30"/>
    <mergeCell ref="J31:J32"/>
    <mergeCell ref="K31:K32"/>
    <mergeCell ref="J37:J38"/>
    <mergeCell ref="K37:K38"/>
    <mergeCell ref="J25:J26"/>
    <mergeCell ref="K15:K16"/>
    <mergeCell ref="J17:J18"/>
    <mergeCell ref="K17:K18"/>
    <mergeCell ref="J19:J20"/>
    <mergeCell ref="K19:K20"/>
    <mergeCell ref="J21:J22"/>
    <mergeCell ref="K21:K22"/>
    <mergeCell ref="J23:J24"/>
    <mergeCell ref="K23:K24"/>
    <mergeCell ref="J15:J16"/>
    <mergeCell ref="K5:K6"/>
    <mergeCell ref="J7:J8"/>
    <mergeCell ref="K7:K8"/>
    <mergeCell ref="J9:J10"/>
    <mergeCell ref="K9:K10"/>
    <mergeCell ref="J11:J12"/>
    <mergeCell ref="K11:K12"/>
    <mergeCell ref="J13:J14"/>
    <mergeCell ref="K13:K14"/>
    <mergeCell ref="J5:J6"/>
    <mergeCell ref="F43:F44"/>
    <mergeCell ref="G43:G44"/>
    <mergeCell ref="H43:H44"/>
    <mergeCell ref="I43:I44"/>
    <mergeCell ref="J43:J44"/>
    <mergeCell ref="C47:E47"/>
    <mergeCell ref="I37:I38"/>
    <mergeCell ref="I39:I4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39:A40"/>
    <mergeCell ref="B39:B40"/>
    <mergeCell ref="C39:C40"/>
    <mergeCell ref="D39:D40"/>
    <mergeCell ref="E39:E40"/>
    <mergeCell ref="F39:F40"/>
    <mergeCell ref="G39:G40"/>
    <mergeCell ref="E29:E30"/>
    <mergeCell ref="F29:F30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29:A30"/>
    <mergeCell ref="B29:B30"/>
    <mergeCell ref="C29:C30"/>
    <mergeCell ref="E25:E26"/>
    <mergeCell ref="F25:F26"/>
    <mergeCell ref="G25:G26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1:A22"/>
    <mergeCell ref="B21:B22"/>
    <mergeCell ref="C21:C22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H13:H14"/>
    <mergeCell ref="I13:I14"/>
    <mergeCell ref="A15:A16"/>
    <mergeCell ref="B15:B16"/>
    <mergeCell ref="C15:C16"/>
    <mergeCell ref="D15:D16"/>
    <mergeCell ref="E15:E16"/>
    <mergeCell ref="F15:F16"/>
    <mergeCell ref="H15:H16"/>
    <mergeCell ref="A13:A14"/>
    <mergeCell ref="B13:B14"/>
    <mergeCell ref="C13:C14"/>
    <mergeCell ref="I7:I8"/>
    <mergeCell ref="A7:A8"/>
    <mergeCell ref="B7:B8"/>
    <mergeCell ref="E9:E10"/>
    <mergeCell ref="F9:F10"/>
    <mergeCell ref="G9:G10"/>
    <mergeCell ref="H9:H10"/>
    <mergeCell ref="I9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E37:E38"/>
    <mergeCell ref="F37:F38"/>
    <mergeCell ref="G37:G38"/>
    <mergeCell ref="H37:H38"/>
    <mergeCell ref="H39:H40"/>
    <mergeCell ref="A37:A38"/>
    <mergeCell ref="B37:B38"/>
    <mergeCell ref="C37:C38"/>
    <mergeCell ref="C7:C8"/>
    <mergeCell ref="D7:D8"/>
    <mergeCell ref="D9:D10"/>
    <mergeCell ref="D13:D14"/>
    <mergeCell ref="D17:D18"/>
    <mergeCell ref="D21:D22"/>
    <mergeCell ref="D25:D26"/>
    <mergeCell ref="D29:D30"/>
    <mergeCell ref="D37:D38"/>
    <mergeCell ref="E7:E8"/>
    <mergeCell ref="F7:F8"/>
    <mergeCell ref="G7:G8"/>
    <mergeCell ref="H7:H8"/>
    <mergeCell ref="E13:E14"/>
    <mergeCell ref="F13:F14"/>
    <mergeCell ref="G13:G14"/>
  </mergeCells>
  <pageMargins left="0.23622047244094491" right="0.23622047244094491" top="0.55118110236220474" bottom="0.55118110236220474" header="0.31496062992125984" footer="0.31496062992125984"/>
  <pageSetup scale="8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2026-03-03T21:43:28Z</cp:lastPrinted>
  <dcterms:created xsi:type="dcterms:W3CDTF">2024-10-11T18:35:39Z</dcterms:created>
  <dcterms:modified xsi:type="dcterms:W3CDTF">2026-03-06T23:18:19Z</dcterms:modified>
</cp:coreProperties>
</file>