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6\"/>
    </mc:Choice>
  </mc:AlternateContent>
  <xr:revisionPtr revIDLastSave="0" documentId="13_ncr:1_{C4D3FA12-128D-4E38-B04B-83BF2501D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. Generales" sheetId="1" r:id="rId1"/>
    <sheet name="VILLAS" sheetId="2" r:id="rId2"/>
    <sheet name="CADIPSIC" sheetId="4" r:id="rId3"/>
  </sheets>
  <definedNames>
    <definedName name="_xlnm.Print_Area" localSheetId="2">CADIPSIC!$A$1:$J$59</definedName>
    <definedName name="_xlnm.Print_Area" localSheetId="0">'Of. Generales'!$A$1:$J$66</definedName>
    <definedName name="_xlnm.Print_Area" localSheetId="1">VILLAS!$A$1:$J$19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9" i="2" s="1"/>
  <c r="I60" i="1" s="1"/>
  <c r="I57" i="1" l="1"/>
  <c r="I39" i="4" l="1"/>
  <c r="I37" i="4"/>
  <c r="I31" i="4"/>
  <c r="I29" i="4"/>
  <c r="I27" i="4"/>
  <c r="I25" i="4"/>
  <c r="I23" i="4"/>
  <c r="I21" i="4"/>
  <c r="I19" i="4"/>
  <c r="I17" i="4"/>
  <c r="I15" i="4"/>
  <c r="I13" i="4"/>
  <c r="I11" i="4"/>
  <c r="I9" i="4"/>
  <c r="I7" i="4"/>
  <c r="I5" i="4"/>
  <c r="I56" i="1" l="1"/>
  <c r="I55" i="1" l="1"/>
  <c r="I52" i="1"/>
  <c r="I53" i="1"/>
  <c r="I51" i="1"/>
  <c r="I50" i="1"/>
  <c r="I49" i="1"/>
  <c r="I44" i="1"/>
  <c r="I43" i="1"/>
  <c r="I42" i="1"/>
  <c r="I41" i="1"/>
  <c r="I40" i="1"/>
  <c r="I39" i="1"/>
  <c r="I38" i="1"/>
  <c r="G36" i="1"/>
  <c r="I29" i="1" l="1"/>
  <c r="I34" i="1"/>
  <c r="I33" i="1"/>
  <c r="I32" i="1"/>
  <c r="I31" i="1"/>
  <c r="I30" i="1"/>
  <c r="I20" i="1"/>
  <c r="I35" i="1"/>
  <c r="I17" i="1"/>
  <c r="I16" i="1"/>
  <c r="I15" i="1"/>
  <c r="I14" i="1"/>
  <c r="I13" i="1"/>
  <c r="I11" i="1"/>
  <c r="I12" i="1"/>
  <c r="I10" i="1"/>
  <c r="I9" i="1"/>
  <c r="I41" i="4" l="1"/>
  <c r="I61" i="1" s="1"/>
  <c r="I36" i="1" l="1"/>
  <c r="I37" i="1"/>
  <c r="I59" i="1" l="1"/>
  <c r="I18" i="1" l="1"/>
  <c r="I7" i="1" l="1"/>
  <c r="I62" i="1" l="1"/>
  <c r="I25" i="1" l="1"/>
  <c r="I26" i="1"/>
  <c r="I28" i="1" l="1"/>
  <c r="I27" i="1"/>
  <c r="I5" i="1" l="1"/>
</calcChain>
</file>

<file path=xl/sharedStrings.xml><?xml version="1.0" encoding="utf-8"?>
<sst xmlns="http://schemas.openxmlformats.org/spreadsheetml/2006/main" count="414" uniqueCount="185">
  <si>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</si>
  <si>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</si>
  <si>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</si>
  <si>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</si>
  <si>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</si>
  <si>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</si>
  <si>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</si>
  <si>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</si>
  <si>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</si>
  <si>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</si>
  <si>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</si>
  <si>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</si>
  <si>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</si>
  <si>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</si>
  <si>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</si>
  <si>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</si>
  <si>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</si>
  <si>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</si>
  <si>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</si>
  <si>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</si>
  <si>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</si>
  <si>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</si>
  <si>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</si>
  <si>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</si>
  <si>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</si>
  <si>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</si>
  <si>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>Unidad de medida</t>
  </si>
  <si>
    <t xml:space="preserve">CANTIDAD </t>
  </si>
  <si>
    <t>Titular de Procuraciòn de Fondos del OPD</t>
  </si>
  <si>
    <t>DONATIVOS OFICINAS CENTRALES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</si>
  <si>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</si>
  <si>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</si>
  <si>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</si>
  <si>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</si>
  <si>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</si>
  <si>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</si>
  <si>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</si>
  <si>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</si>
  <si>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</si>
  <si>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</si>
  <si>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</si>
  <si>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</si>
  <si>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ALBERGUE VILLAS MIRAVALLE</t>
  </si>
  <si>
    <t>Calle Eulogio Parra # 2539 col. Circunvalación Guevara, Guadalajara Jalisco, C.P. 44680   Tel. 33 3836 3444</t>
  </si>
  <si>
    <t>Marisol Benavides</t>
  </si>
  <si>
    <t xml:space="preserve">Monetaria </t>
  </si>
  <si>
    <t>Depósito en efectivo para el proyecto de vida de los pupilos de delegación</t>
  </si>
  <si>
    <t>Verde Valle</t>
  </si>
  <si>
    <t>Sacos de arroz</t>
  </si>
  <si>
    <t>Sacos de frijol</t>
  </si>
  <si>
    <t>Sacos de lenteja</t>
  </si>
  <si>
    <t>Sacos de Garbanzo</t>
  </si>
  <si>
    <t>DIF Jalisco</t>
  </si>
  <si>
    <t xml:space="preserve">TOTAL DONATIVO EN ESPECIE </t>
  </si>
  <si>
    <t>despensas</t>
  </si>
  <si>
    <t>pares</t>
  </si>
  <si>
    <t>Depósito en efectivo para cumpleaños y domingos pupilos de Villas Miravalle</t>
  </si>
  <si>
    <t xml:space="preserve">Fundación Necahual </t>
  </si>
  <si>
    <t>cajas</t>
  </si>
  <si>
    <t xml:space="preserve">  </t>
  </si>
  <si>
    <t>Lic. Leticia Orozco Rubio</t>
  </si>
  <si>
    <t>Jefatura del Departamento de Gestión Administrativa de CHVM</t>
  </si>
  <si>
    <t>Lic. Laura Avelar Ledón</t>
  </si>
  <si>
    <t>Calle Eulogio Parra # 2539 col. Circunvalación Guevara, Guadalajara Jalisco</t>
  </si>
  <si>
    <t>C.P. 44680   Tel. 33 3836 3444</t>
  </si>
  <si>
    <t xml:space="preserve">C. EDNA GABRIELA VALDEZ RÍOS </t>
  </si>
  <si>
    <t xml:space="preserve">Lic. ROLDAN CRUZ LAZARO </t>
  </si>
  <si>
    <t>Denominado Sistema  DIF Guadalajara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</si>
  <si>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</si>
  <si>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</si>
  <si>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</si>
  <si>
    <t>SISTEMA PARA EL DESARROLLO INTEGRAL DE LA FAMILIA DEL MUNICIPIO DE GUADALAJARA</t>
  </si>
  <si>
    <t>Pieza</t>
  </si>
  <si>
    <t>CONCENTRADO DONATIVOS ENTRADAS MARZO 2026</t>
  </si>
  <si>
    <t>Pastel</t>
  </si>
  <si>
    <t>Pasteleria LiviCake</t>
  </si>
  <si>
    <t>Mariachi</t>
  </si>
  <si>
    <t>Servicio</t>
  </si>
  <si>
    <t>Peinado 21 personas</t>
  </si>
  <si>
    <t>Maquillaje 21 personas</t>
  </si>
  <si>
    <t>Alimentos (Carne en su jugo)</t>
  </si>
  <si>
    <t xml:space="preserve">Misa </t>
  </si>
  <si>
    <t>Catedral de Guadalajara</t>
  </si>
  <si>
    <t>Transporte para 100 personas</t>
  </si>
  <si>
    <t>DJ</t>
  </si>
  <si>
    <t>Paseo en calandrias</t>
  </si>
  <si>
    <t>Municipio de Guadalajara</t>
  </si>
  <si>
    <t>Libretitas con colores</t>
  </si>
  <si>
    <t>Granola Dasavena</t>
  </si>
  <si>
    <t>Gel fijador Rocca 250ml</t>
  </si>
  <si>
    <t>Protector solar Stick</t>
  </si>
  <si>
    <t>Pelotas</t>
  </si>
  <si>
    <t>Caja</t>
  </si>
  <si>
    <t>Piezas</t>
  </si>
  <si>
    <t>alitas de pollo</t>
  </si>
  <si>
    <t>kilos</t>
  </si>
  <si>
    <t xml:space="preserve">bolsas de tela </t>
  </si>
  <si>
    <t>Casa Xavier</t>
  </si>
  <si>
    <t>Relaciones Públicas Municipio de Guadalajara</t>
  </si>
  <si>
    <t>Dirección de Academias Municipales</t>
  </si>
  <si>
    <t>Restaurante Alma Jalisco</t>
  </si>
  <si>
    <t>Dirección de Turismo Municipal</t>
  </si>
  <si>
    <t>Secretarìa de transporte</t>
  </si>
  <si>
    <t>Pùblico en general</t>
  </si>
  <si>
    <t>Carnicería El Alamo</t>
  </si>
  <si>
    <t>Servicios</t>
  </si>
  <si>
    <t>calzado para dama</t>
  </si>
  <si>
    <t>El Puete de los Más Necesitados, A.C.</t>
  </si>
  <si>
    <t>CONCENTRADO DONATIVOS ENTRADA MARZO 2026</t>
  </si>
  <si>
    <t>CONCENTRADO DONATIVOS ENTRADA MARZO 2025</t>
  </si>
  <si>
    <t>Neziba</t>
  </si>
  <si>
    <t>Bloqueadores en Spray</t>
  </si>
  <si>
    <t>Frijol refrito Isadora</t>
  </si>
  <si>
    <t>Suero pediátrico c/12 c/u</t>
  </si>
  <si>
    <t>servicios</t>
  </si>
  <si>
    <t>Desayunos (guisado de costilla, frijoles, arroz, agua y tortillas)</t>
  </si>
  <si>
    <t>Lupita Gallo, A.C.</t>
  </si>
  <si>
    <t xml:space="preserve">Piezas </t>
  </si>
  <si>
    <t>Bebidas (yakult, lechitas santa clara, yogurth)</t>
  </si>
  <si>
    <t>pasteles</t>
  </si>
  <si>
    <t>muffin</t>
  </si>
  <si>
    <t>jugos diferentes sabores</t>
  </si>
  <si>
    <t>bolsas de fruta (plátano, guayaba, naranja, pepino y manzana)</t>
  </si>
  <si>
    <t>Toallas sanitarias</t>
  </si>
  <si>
    <t>bolsas</t>
  </si>
  <si>
    <t>COMUDE Guadalajara</t>
  </si>
  <si>
    <t>Articulos de Higiene personal</t>
  </si>
  <si>
    <t>bultos</t>
  </si>
  <si>
    <t>Deposito en efectivo para las gestiones del Día de las Infancias</t>
  </si>
  <si>
    <t>Grupo ANBE Desarrollos e Inversiones, S.A. de C.V.</t>
  </si>
  <si>
    <t>Pasteleria Marisa</t>
  </si>
  <si>
    <t xml:space="preserve">Accesos </t>
  </si>
  <si>
    <t>JAPI</t>
  </si>
  <si>
    <t>1248</t>
  </si>
  <si>
    <t xml:space="preserve">Prenda de vestir  usada </t>
  </si>
  <si>
    <t>Publico en general</t>
  </si>
  <si>
    <t>15</t>
  </si>
  <si>
    <t>Procuración de Fondos del Sistema DIF Gdl.</t>
  </si>
  <si>
    <t>1249</t>
  </si>
  <si>
    <t>Cena Completa</t>
  </si>
  <si>
    <t xml:space="preserve">Restaurante Bruna </t>
  </si>
  <si>
    <t>servicio</t>
  </si>
  <si>
    <t>17</t>
  </si>
  <si>
    <t>1250</t>
  </si>
  <si>
    <t xml:space="preserve"> Cena</t>
  </si>
  <si>
    <t xml:space="preserve">Cesar Alejandro Delgadillo, Ricardo Cuellar </t>
  </si>
  <si>
    <t>52</t>
  </si>
  <si>
    <t>1251</t>
  </si>
  <si>
    <t xml:space="preserve"> Tostada</t>
  </si>
  <si>
    <t xml:space="preserve">Tostadas Santiago </t>
  </si>
  <si>
    <t>Kilo</t>
  </si>
  <si>
    <t>10</t>
  </si>
  <si>
    <t>1252</t>
  </si>
  <si>
    <t>Alimento Preparado Variado</t>
  </si>
  <si>
    <t>Las Delicias de Mamá Cukita</t>
  </si>
  <si>
    <t>Litro</t>
  </si>
  <si>
    <t>66</t>
  </si>
  <si>
    <t>1253</t>
  </si>
  <si>
    <t xml:space="preserve">pastel a granel </t>
  </si>
  <si>
    <t xml:space="preserve">Petit </t>
  </si>
  <si>
    <t>31</t>
  </si>
  <si>
    <t>1254</t>
  </si>
  <si>
    <t>1255</t>
  </si>
  <si>
    <t>20</t>
  </si>
  <si>
    <t>1256</t>
  </si>
  <si>
    <t>54</t>
  </si>
  <si>
    <t>1257</t>
  </si>
  <si>
    <t>1258</t>
  </si>
  <si>
    <t>1259</t>
  </si>
  <si>
    <t>1260</t>
  </si>
  <si>
    <t>64</t>
  </si>
  <si>
    <t>1261</t>
  </si>
  <si>
    <t>24</t>
  </si>
  <si>
    <t>1262</t>
  </si>
  <si>
    <t>1263</t>
  </si>
  <si>
    <t>Bolillo</t>
  </si>
  <si>
    <t xml:space="preserve">Fatima Garcia Topete </t>
  </si>
  <si>
    <t>654</t>
  </si>
  <si>
    <t xml:space="preserve">Entradas al cine </t>
  </si>
  <si>
    <t>Fundacion cinepolis</t>
  </si>
  <si>
    <t>Albergue Villas Miravalle</t>
  </si>
  <si>
    <t>Pastel de frutas</t>
  </si>
  <si>
    <t>Rosca de Naranja Grande</t>
  </si>
  <si>
    <t xml:space="preserve">Pares de tenis </t>
  </si>
  <si>
    <t>Ulises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</si>
</sst>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35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13"/>
      <color theme="1"/>
      <name val="Arial"/>
      <family val="2"/>
    </font>
    <font>
      <b/>
      <sz val="12"/>
      <color rgb="FF000000"/>
      <name val="Arial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6" tint="-0.499984740745262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221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4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/>
    <xf numFmtId="0" fontId="5" fillId="2" borderId="14" xfId="0" applyNumberFormat="1" applyFont="1" applyFill="1" applyBorder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5" fillId="2" borderId="14" xfId="0" applyNumberFormat="1" applyFont="1" applyFill="1" applyBorder="1" applyAlignment="1">
      <alignment vertical="center" wrapText="1"/>
    </xf>
    <xf numFmtId="44" fontId="12" fillId="0" borderId="14" xfId="0" applyNumberFormat="1" applyFont="1" applyBorder="1"/>
    <xf numFmtId="0" fontId="0" fillId="0" borderId="0" xfId="0" applyFill="1"/>
    <xf numFmtId="0" fontId="13" fillId="0" borderId="0" xfId="0" applyFont="1"/>
    <xf numFmtId="44" fontId="0" fillId="0" borderId="0" xfId="0" applyNumberFormat="1"/>
    <xf numFmtId="0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0" xfId="0" applyBorder="1"/>
    <xf numFmtId="0" fontId="15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/>
    <xf numFmtId="0" fontId="3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0" xfId="0" applyFont="1" applyAlignment="1"/>
    <xf numFmtId="8" fontId="12" fillId="0" borderId="14" xfId="0" applyNumberFormat="1" applyFont="1" applyBorder="1" applyAlignment="1">
      <alignment horizontal="right"/>
    </xf>
    <xf numFmtId="0" fontId="18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14" fontId="0" fillId="0" borderId="0" xfId="0" applyNumberFormat="1"/>
    <xf numFmtId="0" fontId="8" fillId="0" borderId="0" xfId="1"/>
    <xf numFmtId="0" fontId="19" fillId="0" borderId="0" xfId="0" applyFont="1" applyBorder="1" applyAlignment="1">
      <alignment horizontal="center" vertical="center"/>
    </xf>
    <xf numFmtId="4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4" fontId="5" fillId="2" borderId="24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4" fontId="23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/>
    <xf numFmtId="0" fontId="24" fillId="0" borderId="0" xfId="3" applyFont="1" applyAlignment="1">
      <alignment wrapText="1"/>
    </xf>
    <xf numFmtId="0" fontId="24" fillId="0" borderId="0" xfId="3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5" fillId="0" borderId="0" xfId="0" applyFont="1"/>
    <xf numFmtId="0" fontId="22" fillId="0" borderId="0" xfId="0" applyFont="1" applyAlignment="1">
      <alignment horizontal="center"/>
    </xf>
    <xf numFmtId="0" fontId="24" fillId="0" borderId="0" xfId="2" applyFont="1"/>
    <xf numFmtId="0" fontId="24" fillId="0" borderId="0" xfId="2" applyFont="1" applyAlignment="1">
      <alignment horizontal="center"/>
    </xf>
    <xf numFmtId="44" fontId="19" fillId="0" borderId="32" xfId="0" applyNumberFormat="1" applyFont="1" applyBorder="1"/>
    <xf numFmtId="44" fontId="5" fillId="2" borderId="13" xfId="0" applyNumberFormat="1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4" fontId="4" fillId="2" borderId="29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44" fontId="5" fillId="2" borderId="21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14" fontId="4" fillId="2" borderId="35" xfId="0" applyNumberFormat="1" applyFont="1" applyFill="1" applyBorder="1" applyAlignment="1">
      <alignment horizontal="center" vertical="center" wrapText="1"/>
    </xf>
    <xf numFmtId="14" fontId="4" fillId="2" borderId="36" xfId="0" applyNumberFormat="1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14" fontId="8" fillId="0" borderId="0" xfId="0" applyNumberFormat="1" applyFont="1"/>
    <xf numFmtId="0" fontId="27" fillId="0" borderId="41" xfId="0" applyFont="1" applyBorder="1" applyAlignment="1">
      <alignment horizontal="center"/>
    </xf>
    <xf numFmtId="44" fontId="32" fillId="2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44" fontId="0" fillId="2" borderId="0" xfId="0" applyNumberFormat="1" applyFill="1"/>
    <xf numFmtId="0" fontId="20" fillId="0" borderId="0" xfId="0" applyFont="1" applyBorder="1" applyAlignment="1"/>
    <xf numFmtId="0" fontId="34" fillId="0" borderId="13" xfId="0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20" fillId="0" borderId="41" xfId="0" applyFont="1" applyBorder="1" applyAlignment="1"/>
    <xf numFmtId="0" fontId="15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4" fontId="14" fillId="0" borderId="1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4" fontId="29" fillId="0" borderId="19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4" fontId="29" fillId="0" borderId="27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64" fontId="29" fillId="0" borderId="24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4" fontId="4" fillId="2" borderId="29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5" fillId="2" borderId="28" xfId="0" applyFont="1" applyFill="1" applyBorder="1" applyAlignment="1">
      <alignment horizontal="left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4" fillId="2" borderId="39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0" fillId="0" borderId="14" xfId="0" applyFont="1" applyBorder="1"/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21" fillId="0" borderId="0" xfId="0" applyFont="1" applyBorder="1" applyAlignment="1">
      <alignment horizontal="center" vertical="top"/>
    </xf>
    <xf numFmtId="14" fontId="23" fillId="0" borderId="0" xfId="0" applyNumberFormat="1" applyFont="1" applyBorder="1" applyAlignment="1">
      <alignment horizontal="center"/>
    </xf>
    <xf numFmtId="44" fontId="27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49" fontId="28" fillId="0" borderId="1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49" fontId="31" fillId="0" borderId="14" xfId="0" applyNumberFormat="1" applyFont="1" applyFill="1" applyBorder="1" applyAlignment="1">
      <alignment horizontal="center"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44" fontId="27" fillId="0" borderId="21" xfId="0" applyNumberFormat="1" applyFont="1" applyBorder="1" applyAlignment="1">
      <alignment horizontal="center" vertical="center"/>
    </xf>
    <xf numFmtId="44" fontId="27" fillId="0" borderId="13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26" fillId="0" borderId="14" xfId="0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/>
    </xf>
  </cellXfs>
  <cellStyles count="4">
    <cellStyle name="Normal" xfId="0" builtinId="0"/>
    <cellStyle name="Normal 2 2" xfId="2" xr:uid="{00000000-0005-0000-0000-000001000000}"/>
    <cellStyle name="Normal 3 2" xfId="3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149985</xdr:rowOff>
    </xdr:from>
    <xdr:to>
      <xdr:col>2</xdr:col>
      <xdr:colOff>514349</xdr:colOff>
      <xdr:row>22</xdr:row>
      <xdr:rowOff>266645</xdr:rowOff>
    </xdr:to>
    <xdr:pic>
      <xdr:nvPicPr>
        <xdr:cNvPr id="5" name="Imagen 4" descr="Logos DIF GDL Pagina Web-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149985</xdr:rowOff>
    </xdr:from>
    <xdr:to>
      <xdr:col>2</xdr:col>
      <xdr:colOff>514349</xdr:colOff>
      <xdr:row>46</xdr:row>
      <xdr:rowOff>266645</xdr:rowOff>
    </xdr:to>
    <xdr:pic>
      <xdr:nvPicPr>
        <xdr:cNvPr id="4" name="Imagen 4" descr="Logos DIF GDL Pagina Web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2430"/>
          <a:ext cx="1543889" cy="873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0</xdr:rowOff>
    </xdr:from>
    <xdr:to>
      <xdr:col>2</xdr:col>
      <xdr:colOff>497523</xdr:colOff>
      <xdr:row>2</xdr:row>
      <xdr:rowOff>243912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370116</xdr:colOff>
      <xdr:row>0</xdr:row>
      <xdr:rowOff>47629</xdr:rowOff>
    </xdr:from>
    <xdr:to>
      <xdr:col>2</xdr:col>
      <xdr:colOff>725261</xdr:colOff>
      <xdr:row>2</xdr:row>
      <xdr:rowOff>178704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0</xdr:col>
      <xdr:colOff>370116</xdr:colOff>
      <xdr:row>32</xdr:row>
      <xdr:rowOff>47629</xdr:rowOff>
    </xdr:from>
    <xdr:ext cx="2042720" cy="88977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16" y="47629"/>
          <a:ext cx="2042720" cy="8897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A22" sqref="A22:J22"/>
    </sheetView>
  </sheetViews>
  <sheetFormatPr baseColWidth="10" defaultRowHeight="15"/>
  <cols>
    <col min="1" max="1" width="10.5703125" style="20" customWidth="1"/>
    <col min="2" max="2" width="4.85546875" style="20" customWidth="1"/>
    <col min="3" max="3" width="29.28515625" style="29" customWidth="1"/>
    <col min="4" max="4" width="19.28515625" style="20" customWidth="1"/>
    <col min="5" max="5" width="14.28515625" style="20" customWidth="1"/>
    <col min="6" max="6" width="9.85546875" style="29" customWidth="1"/>
    <col min="7" max="7" width="8.140625" customWidth="1"/>
    <col min="8" max="8" width="10.5703125" style="20" customWidth="1"/>
    <col min="9" max="9" width="13.85546875" customWidth="1"/>
    <col min="10" max="10" width="18.85546875" customWidth="1"/>
  </cols>
  <sheetData>
    <row r="1" spans="1:10" ht="30" customHeight="1">
      <c r="A1" s="161" t="s">
        <v>71</v>
      </c>
      <c r="B1" s="162"/>
      <c r="C1" s="162"/>
      <c r="D1" s="162"/>
      <c r="E1" s="162"/>
      <c r="F1" s="162"/>
      <c r="G1" s="162"/>
      <c r="H1" s="162"/>
      <c r="I1" s="162"/>
      <c r="J1" s="163"/>
    </row>
    <row r="2" spans="1:10" ht="30" customHeight="1">
      <c r="A2" s="164" t="s">
        <v>73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10" ht="30" customHeight="1" thickBot="1">
      <c r="A3" s="167" t="s">
        <v>0</v>
      </c>
      <c r="B3" s="168"/>
      <c r="C3" s="168"/>
      <c r="D3" s="168"/>
      <c r="E3" s="168"/>
      <c r="F3" s="168"/>
      <c r="G3" s="168"/>
      <c r="H3" s="168"/>
      <c r="I3" s="168"/>
      <c r="J3" s="169"/>
    </row>
    <row r="4" spans="1:10" ht="30" customHeight="1" thickBot="1">
      <c r="A4" s="1" t="s">
        <v>1</v>
      </c>
      <c r="B4" s="2" t="s">
        <v>2</v>
      </c>
      <c r="C4" s="34" t="s">
        <v>3</v>
      </c>
      <c r="D4" s="3" t="s">
        <v>4</v>
      </c>
      <c r="E4" s="2" t="s">
        <v>5</v>
      </c>
      <c r="F4" s="43" t="s">
        <v>26</v>
      </c>
      <c r="G4" s="12" t="s">
        <v>6</v>
      </c>
      <c r="H4" s="4" t="s">
        <v>7</v>
      </c>
      <c r="I4" s="4" t="s">
        <v>8</v>
      </c>
      <c r="J4" s="2" t="s">
        <v>9</v>
      </c>
    </row>
    <row r="5" spans="1:10" s="13" customFormat="1" ht="11.65" customHeight="1">
      <c r="A5" s="148">
        <v>46083</v>
      </c>
      <c r="B5" s="146">
        <v>1213</v>
      </c>
      <c r="C5" s="180" t="s">
        <v>54</v>
      </c>
      <c r="D5" s="150" t="s">
        <v>40</v>
      </c>
      <c r="E5" s="86" t="s">
        <v>13</v>
      </c>
      <c r="F5" s="146" t="s">
        <v>39</v>
      </c>
      <c r="G5" s="178">
        <v>220</v>
      </c>
      <c r="H5" s="159">
        <v>328.02</v>
      </c>
      <c r="I5" s="159">
        <f>H5*G5</f>
        <v>72164.399999999994</v>
      </c>
      <c r="J5" s="173" t="s">
        <v>38</v>
      </c>
    </row>
    <row r="6" spans="1:10" s="13" customFormat="1" ht="11.65" customHeight="1">
      <c r="A6" s="149"/>
      <c r="B6" s="147"/>
      <c r="C6" s="181"/>
      <c r="D6" s="151"/>
      <c r="E6" s="27" t="s">
        <v>32</v>
      </c>
      <c r="F6" s="147"/>
      <c r="G6" s="179"/>
      <c r="H6" s="160"/>
      <c r="I6" s="160"/>
      <c r="J6" s="176"/>
    </row>
    <row r="7" spans="1:10" s="13" customFormat="1" ht="31.7" customHeight="1">
      <c r="A7" s="152">
        <v>46083</v>
      </c>
      <c r="B7" s="146">
        <v>1214</v>
      </c>
      <c r="C7" s="150" t="s">
        <v>46</v>
      </c>
      <c r="D7" s="150" t="s">
        <v>44</v>
      </c>
      <c r="E7" s="86" t="s">
        <v>45</v>
      </c>
      <c r="F7" s="146" t="s">
        <v>41</v>
      </c>
      <c r="G7" s="153">
        <v>1</v>
      </c>
      <c r="H7" s="159">
        <v>1000</v>
      </c>
      <c r="I7" s="159">
        <f>H7*G7</f>
        <v>1000</v>
      </c>
      <c r="J7" s="173" t="s">
        <v>38</v>
      </c>
    </row>
    <row r="8" spans="1:10" s="13" customFormat="1" ht="24.95" customHeight="1">
      <c r="A8" s="149"/>
      <c r="B8" s="147"/>
      <c r="C8" s="151"/>
      <c r="D8" s="151"/>
      <c r="E8" s="27" t="s">
        <v>32</v>
      </c>
      <c r="F8" s="147"/>
      <c r="G8" s="154"/>
      <c r="H8" s="160"/>
      <c r="I8" s="160"/>
      <c r="J8" s="176"/>
    </row>
    <row r="9" spans="1:10" s="13" customFormat="1" ht="24">
      <c r="A9" s="85">
        <v>46086</v>
      </c>
      <c r="B9" s="86">
        <v>1215</v>
      </c>
      <c r="C9" s="49" t="s">
        <v>74</v>
      </c>
      <c r="D9" s="16" t="s">
        <v>75</v>
      </c>
      <c r="E9" s="86" t="s">
        <v>13</v>
      </c>
      <c r="F9" s="86" t="s">
        <v>41</v>
      </c>
      <c r="G9" s="26">
        <v>1</v>
      </c>
      <c r="H9" s="15">
        <v>2000</v>
      </c>
      <c r="I9" s="15">
        <f>H9*G9</f>
        <v>2000</v>
      </c>
      <c r="J9" s="91" t="s">
        <v>38</v>
      </c>
    </row>
    <row r="10" spans="1:10" s="13" customFormat="1" ht="24">
      <c r="A10" s="85">
        <v>46086</v>
      </c>
      <c r="B10" s="74">
        <v>1216</v>
      </c>
      <c r="C10" s="49" t="s">
        <v>76</v>
      </c>
      <c r="D10" s="82" t="s">
        <v>101</v>
      </c>
      <c r="E10" s="86" t="s">
        <v>13</v>
      </c>
      <c r="F10" s="100" t="s">
        <v>77</v>
      </c>
      <c r="G10" s="81">
        <v>1</v>
      </c>
      <c r="H10" s="15">
        <v>3000</v>
      </c>
      <c r="I10" s="15">
        <f>H10*G10</f>
        <v>3000</v>
      </c>
      <c r="J10" s="91" t="s">
        <v>38</v>
      </c>
    </row>
    <row r="11" spans="1:10" s="13" customFormat="1" ht="24">
      <c r="A11" s="148">
        <v>46086</v>
      </c>
      <c r="B11" s="146">
        <v>1217</v>
      </c>
      <c r="C11" s="49" t="s">
        <v>78</v>
      </c>
      <c r="D11" s="150" t="s">
        <v>99</v>
      </c>
      <c r="E11" s="86" t="s">
        <v>13</v>
      </c>
      <c r="F11" s="100" t="s">
        <v>105</v>
      </c>
      <c r="G11" s="81">
        <v>21</v>
      </c>
      <c r="H11" s="15">
        <v>200</v>
      </c>
      <c r="I11" s="15">
        <f t="shared" ref="I11:I17" si="0">H11*G11</f>
        <v>4200</v>
      </c>
      <c r="J11" s="91" t="s">
        <v>38</v>
      </c>
    </row>
    <row r="12" spans="1:10" s="13" customFormat="1" ht="24">
      <c r="A12" s="149"/>
      <c r="B12" s="147"/>
      <c r="C12" s="49" t="s">
        <v>79</v>
      </c>
      <c r="D12" s="151"/>
      <c r="E12" s="86" t="s">
        <v>13</v>
      </c>
      <c r="F12" s="100" t="s">
        <v>105</v>
      </c>
      <c r="G12" s="81">
        <v>21</v>
      </c>
      <c r="H12" s="15">
        <v>200</v>
      </c>
      <c r="I12" s="15">
        <f t="shared" si="0"/>
        <v>4200</v>
      </c>
      <c r="J12" s="91" t="s">
        <v>38</v>
      </c>
    </row>
    <row r="13" spans="1:10" s="13" customFormat="1" ht="29.65" customHeight="1">
      <c r="A13" s="104">
        <v>46086</v>
      </c>
      <c r="B13" s="86">
        <v>1218</v>
      </c>
      <c r="C13" s="49" t="s">
        <v>80</v>
      </c>
      <c r="D13" s="86" t="s">
        <v>100</v>
      </c>
      <c r="E13" s="86" t="s">
        <v>13</v>
      </c>
      <c r="F13" s="101" t="s">
        <v>105</v>
      </c>
      <c r="G13" s="26">
        <v>100</v>
      </c>
      <c r="H13" s="15">
        <v>200</v>
      </c>
      <c r="I13" s="15">
        <f t="shared" si="0"/>
        <v>20000</v>
      </c>
      <c r="J13" s="91" t="s">
        <v>38</v>
      </c>
    </row>
    <row r="14" spans="1:10" s="13" customFormat="1" ht="24">
      <c r="A14" s="85">
        <v>46086</v>
      </c>
      <c r="B14" s="86">
        <v>1219</v>
      </c>
      <c r="C14" s="49" t="s">
        <v>81</v>
      </c>
      <c r="D14" s="89" t="s">
        <v>82</v>
      </c>
      <c r="E14" s="86" t="s">
        <v>13</v>
      </c>
      <c r="F14" s="101" t="s">
        <v>77</v>
      </c>
      <c r="G14" s="26">
        <v>1</v>
      </c>
      <c r="H14" s="15">
        <v>5000</v>
      </c>
      <c r="I14" s="15">
        <f t="shared" si="0"/>
        <v>5000</v>
      </c>
      <c r="J14" s="91" t="s">
        <v>38</v>
      </c>
    </row>
    <row r="15" spans="1:10" s="13" customFormat="1" ht="28.7" customHeight="1">
      <c r="A15" s="104">
        <v>46086</v>
      </c>
      <c r="B15" s="86">
        <v>1220</v>
      </c>
      <c r="C15" s="49" t="s">
        <v>83</v>
      </c>
      <c r="D15" s="89" t="s">
        <v>102</v>
      </c>
      <c r="E15" s="86" t="s">
        <v>13</v>
      </c>
      <c r="F15" s="101" t="s">
        <v>77</v>
      </c>
      <c r="G15" s="26">
        <v>1</v>
      </c>
      <c r="H15" s="15">
        <v>1000</v>
      </c>
      <c r="I15" s="15">
        <f t="shared" si="0"/>
        <v>1000</v>
      </c>
      <c r="J15" s="91" t="s">
        <v>38</v>
      </c>
    </row>
    <row r="16" spans="1:10" s="13" customFormat="1" ht="36">
      <c r="A16" s="104">
        <v>46086</v>
      </c>
      <c r="B16" s="86">
        <v>1221</v>
      </c>
      <c r="C16" s="49" t="s">
        <v>84</v>
      </c>
      <c r="D16" s="89" t="s">
        <v>98</v>
      </c>
      <c r="E16" s="86" t="s">
        <v>13</v>
      </c>
      <c r="F16" s="101" t="s">
        <v>77</v>
      </c>
      <c r="G16" s="26">
        <v>1</v>
      </c>
      <c r="H16" s="15">
        <v>3000</v>
      </c>
      <c r="I16" s="15">
        <f t="shared" si="0"/>
        <v>3000</v>
      </c>
      <c r="J16" s="91" t="s">
        <v>38</v>
      </c>
    </row>
    <row r="17" spans="1:10" s="13" customFormat="1" ht="30" customHeight="1">
      <c r="A17" s="104">
        <v>46086</v>
      </c>
      <c r="B17" s="86">
        <v>1222</v>
      </c>
      <c r="C17" s="49" t="s">
        <v>85</v>
      </c>
      <c r="D17" s="89" t="s">
        <v>86</v>
      </c>
      <c r="E17" s="86" t="s">
        <v>13</v>
      </c>
      <c r="F17" s="101" t="s">
        <v>105</v>
      </c>
      <c r="G17" s="26">
        <v>22</v>
      </c>
      <c r="H17" s="15">
        <v>500</v>
      </c>
      <c r="I17" s="15">
        <f t="shared" si="0"/>
        <v>11000</v>
      </c>
      <c r="J17" s="91" t="s">
        <v>38</v>
      </c>
    </row>
    <row r="18" spans="1:10" s="13" customFormat="1" ht="25.7" customHeight="1">
      <c r="A18" s="152">
        <v>46088</v>
      </c>
      <c r="B18" s="146">
        <v>1223</v>
      </c>
      <c r="C18" s="150" t="s">
        <v>56</v>
      </c>
      <c r="D18" s="150" t="s">
        <v>57</v>
      </c>
      <c r="E18" s="86" t="s">
        <v>45</v>
      </c>
      <c r="F18" s="146" t="s">
        <v>72</v>
      </c>
      <c r="G18" s="153">
        <v>1</v>
      </c>
      <c r="H18" s="159">
        <v>21050</v>
      </c>
      <c r="I18" s="159">
        <f>H18*G18</f>
        <v>21050</v>
      </c>
      <c r="J18" s="173" t="s">
        <v>38</v>
      </c>
    </row>
    <row r="19" spans="1:10" s="13" customFormat="1" ht="24.4" customHeight="1">
      <c r="A19" s="149"/>
      <c r="B19" s="147"/>
      <c r="C19" s="151"/>
      <c r="D19" s="151"/>
      <c r="E19" s="27" t="s">
        <v>32</v>
      </c>
      <c r="F19" s="147"/>
      <c r="G19" s="154"/>
      <c r="H19" s="160"/>
      <c r="I19" s="160"/>
      <c r="J19" s="176"/>
    </row>
    <row r="20" spans="1:10" s="13" customFormat="1" ht="24.75" thickBot="1">
      <c r="A20" s="105">
        <v>46091</v>
      </c>
      <c r="B20" s="87">
        <v>1224</v>
      </c>
      <c r="C20" s="106" t="s">
        <v>87</v>
      </c>
      <c r="D20" s="90" t="s">
        <v>103</v>
      </c>
      <c r="E20" s="87" t="s">
        <v>13</v>
      </c>
      <c r="F20" s="107" t="s">
        <v>93</v>
      </c>
      <c r="G20" s="108">
        <v>158</v>
      </c>
      <c r="H20" s="15">
        <v>20</v>
      </c>
      <c r="I20" s="56">
        <f t="shared" ref="I20" si="1">H20*G20</f>
        <v>3160</v>
      </c>
      <c r="J20" s="92" t="s">
        <v>38</v>
      </c>
    </row>
    <row r="21" spans="1:10" ht="30" customHeight="1">
      <c r="A21" s="161" t="s">
        <v>71</v>
      </c>
      <c r="B21" s="162"/>
      <c r="C21" s="162"/>
      <c r="D21" s="162"/>
      <c r="E21" s="162"/>
      <c r="F21" s="162"/>
      <c r="G21" s="162"/>
      <c r="H21" s="162"/>
      <c r="I21" s="162"/>
      <c r="J21" s="163"/>
    </row>
    <row r="22" spans="1:10" ht="30" customHeight="1">
      <c r="A22" s="164" t="s">
        <v>73</v>
      </c>
      <c r="B22" s="165"/>
      <c r="C22" s="165"/>
      <c r="D22" s="165"/>
      <c r="E22" s="165"/>
      <c r="F22" s="165"/>
      <c r="G22" s="165"/>
      <c r="H22" s="165"/>
      <c r="I22" s="165"/>
      <c r="J22" s="166"/>
    </row>
    <row r="23" spans="1:10" ht="30" customHeight="1" thickBot="1">
      <c r="A23" s="167" t="s">
        <v>0</v>
      </c>
      <c r="B23" s="168"/>
      <c r="C23" s="168"/>
      <c r="D23" s="168"/>
      <c r="E23" s="168"/>
      <c r="F23" s="168"/>
      <c r="G23" s="168"/>
      <c r="H23" s="168"/>
      <c r="I23" s="168"/>
      <c r="J23" s="169"/>
    </row>
    <row r="24" spans="1:10" ht="30" customHeight="1" thickBot="1">
      <c r="A24" s="1" t="s">
        <v>1</v>
      </c>
      <c r="B24" s="2" t="s">
        <v>2</v>
      </c>
      <c r="C24" s="34" t="s">
        <v>3</v>
      </c>
      <c r="D24" s="3" t="s">
        <v>4</v>
      </c>
      <c r="E24" s="2" t="s">
        <v>5</v>
      </c>
      <c r="F24" s="43" t="s">
        <v>26</v>
      </c>
      <c r="G24" s="12" t="s">
        <v>6</v>
      </c>
      <c r="H24" s="4" t="s">
        <v>7</v>
      </c>
      <c r="I24" s="4" t="s">
        <v>8</v>
      </c>
      <c r="J24" s="2" t="s">
        <v>9</v>
      </c>
    </row>
    <row r="25" spans="1:10" s="13" customFormat="1">
      <c r="A25" s="152">
        <v>46092</v>
      </c>
      <c r="B25" s="170">
        <v>1225</v>
      </c>
      <c r="C25" s="83" t="s">
        <v>48</v>
      </c>
      <c r="D25" s="158" t="s">
        <v>47</v>
      </c>
      <c r="E25" s="75" t="s">
        <v>13</v>
      </c>
      <c r="F25" s="103" t="s">
        <v>93</v>
      </c>
      <c r="G25" s="80">
        <v>16</v>
      </c>
      <c r="H25" s="79">
        <v>309.01</v>
      </c>
      <c r="I25" s="79">
        <f t="shared" ref="I25:I44" si="2">H25*G25</f>
        <v>4944.16</v>
      </c>
      <c r="J25" s="177" t="s">
        <v>38</v>
      </c>
    </row>
    <row r="26" spans="1:10" s="13" customFormat="1">
      <c r="A26" s="152"/>
      <c r="B26" s="170"/>
      <c r="C26" s="16" t="s">
        <v>49</v>
      </c>
      <c r="D26" s="158"/>
      <c r="E26" s="45" t="s">
        <v>13</v>
      </c>
      <c r="F26" s="101" t="s">
        <v>93</v>
      </c>
      <c r="G26" s="14">
        <v>10</v>
      </c>
      <c r="H26" s="15">
        <v>363.6</v>
      </c>
      <c r="I26" s="79">
        <f t="shared" si="2"/>
        <v>3636</v>
      </c>
      <c r="J26" s="174"/>
    </row>
    <row r="27" spans="1:10" s="13" customFormat="1">
      <c r="A27" s="152"/>
      <c r="B27" s="170"/>
      <c r="C27" s="16" t="s">
        <v>50</v>
      </c>
      <c r="D27" s="158"/>
      <c r="E27" s="45" t="s">
        <v>13</v>
      </c>
      <c r="F27" s="101" t="s">
        <v>93</v>
      </c>
      <c r="G27" s="14">
        <v>12</v>
      </c>
      <c r="H27" s="15">
        <v>353.15</v>
      </c>
      <c r="I27" s="21">
        <f t="shared" si="2"/>
        <v>4237.7999999999993</v>
      </c>
      <c r="J27" s="174"/>
    </row>
    <row r="28" spans="1:10" s="13" customFormat="1">
      <c r="A28" s="149"/>
      <c r="B28" s="147"/>
      <c r="C28" s="16" t="s">
        <v>51</v>
      </c>
      <c r="D28" s="151"/>
      <c r="E28" s="46" t="s">
        <v>32</v>
      </c>
      <c r="F28" s="101" t="s">
        <v>93</v>
      </c>
      <c r="G28" s="14">
        <v>5</v>
      </c>
      <c r="H28" s="15">
        <v>619.14</v>
      </c>
      <c r="I28" s="21">
        <f t="shared" si="2"/>
        <v>3095.7</v>
      </c>
      <c r="J28" s="176"/>
    </row>
    <row r="29" spans="1:10" s="13" customFormat="1">
      <c r="A29" s="148">
        <v>46093</v>
      </c>
      <c r="B29" s="146">
        <v>1226</v>
      </c>
      <c r="C29" s="49" t="s">
        <v>112</v>
      </c>
      <c r="D29" s="150" t="s">
        <v>52</v>
      </c>
      <c r="E29" s="45" t="s">
        <v>13</v>
      </c>
      <c r="F29" s="101" t="s">
        <v>58</v>
      </c>
      <c r="G29" s="26">
        <v>10</v>
      </c>
      <c r="H29" s="15">
        <v>186</v>
      </c>
      <c r="I29" s="15">
        <f t="shared" si="2"/>
        <v>1860</v>
      </c>
      <c r="J29" s="173" t="s">
        <v>38</v>
      </c>
    </row>
    <row r="30" spans="1:10" s="13" customFormat="1">
      <c r="A30" s="152"/>
      <c r="B30" s="170"/>
      <c r="C30" s="49" t="s">
        <v>88</v>
      </c>
      <c r="D30" s="158"/>
      <c r="E30" s="45" t="s">
        <v>13</v>
      </c>
      <c r="F30" s="101" t="s">
        <v>92</v>
      </c>
      <c r="G30" s="26">
        <v>1</v>
      </c>
      <c r="H30" s="15">
        <v>1000</v>
      </c>
      <c r="I30" s="15">
        <f t="shared" si="2"/>
        <v>1000</v>
      </c>
      <c r="J30" s="174"/>
    </row>
    <row r="31" spans="1:10" s="13" customFormat="1" ht="15" customHeight="1">
      <c r="A31" s="152"/>
      <c r="B31" s="170"/>
      <c r="C31" s="49" t="s">
        <v>89</v>
      </c>
      <c r="D31" s="158"/>
      <c r="E31" s="45" t="s">
        <v>13</v>
      </c>
      <c r="F31" s="101" t="s">
        <v>92</v>
      </c>
      <c r="G31" s="26">
        <v>1</v>
      </c>
      <c r="H31" s="15">
        <v>63</v>
      </c>
      <c r="I31" s="15">
        <f t="shared" si="2"/>
        <v>63</v>
      </c>
      <c r="J31" s="174"/>
    </row>
    <row r="32" spans="1:10" s="13" customFormat="1" ht="15" customHeight="1">
      <c r="A32" s="152"/>
      <c r="B32" s="170"/>
      <c r="C32" s="49" t="s">
        <v>90</v>
      </c>
      <c r="D32" s="158"/>
      <c r="E32" s="45" t="s">
        <v>13</v>
      </c>
      <c r="F32" s="101" t="s">
        <v>58</v>
      </c>
      <c r="G32" s="26">
        <v>2</v>
      </c>
      <c r="H32" s="15">
        <v>0.14000000000000001</v>
      </c>
      <c r="I32" s="15">
        <f t="shared" si="2"/>
        <v>0.28000000000000003</v>
      </c>
      <c r="J32" s="174"/>
    </row>
    <row r="33" spans="1:13" s="13" customFormat="1" ht="15" customHeight="1">
      <c r="A33" s="152"/>
      <c r="B33" s="170"/>
      <c r="C33" s="49" t="s">
        <v>113</v>
      </c>
      <c r="D33" s="158"/>
      <c r="E33" s="45" t="s">
        <v>13</v>
      </c>
      <c r="F33" s="101" t="s">
        <v>58</v>
      </c>
      <c r="G33" s="26">
        <v>3</v>
      </c>
      <c r="H33" s="15">
        <v>240</v>
      </c>
      <c r="I33" s="15">
        <f t="shared" si="2"/>
        <v>720</v>
      </c>
      <c r="J33" s="174"/>
    </row>
    <row r="34" spans="1:13" s="13" customFormat="1" ht="15" customHeight="1">
      <c r="A34" s="149"/>
      <c r="B34" s="147"/>
      <c r="C34" s="49" t="s">
        <v>91</v>
      </c>
      <c r="D34" s="151"/>
      <c r="E34" s="45" t="s">
        <v>13</v>
      </c>
      <c r="F34" s="101" t="s">
        <v>93</v>
      </c>
      <c r="G34" s="26">
        <v>15</v>
      </c>
      <c r="H34" s="15">
        <v>5</v>
      </c>
      <c r="I34" s="15">
        <f t="shared" si="2"/>
        <v>75</v>
      </c>
      <c r="J34" s="176"/>
    </row>
    <row r="35" spans="1:13" s="13" customFormat="1" ht="24">
      <c r="A35" s="109">
        <v>46093</v>
      </c>
      <c r="B35" s="86">
        <v>1227</v>
      </c>
      <c r="C35" s="16" t="s">
        <v>94</v>
      </c>
      <c r="D35" s="89" t="s">
        <v>104</v>
      </c>
      <c r="E35" s="86" t="s">
        <v>13</v>
      </c>
      <c r="F35" s="102" t="s">
        <v>95</v>
      </c>
      <c r="G35" s="14">
        <v>45</v>
      </c>
      <c r="H35" s="15">
        <v>70</v>
      </c>
      <c r="I35" s="15">
        <f t="shared" si="2"/>
        <v>3150</v>
      </c>
      <c r="J35" s="91" t="s">
        <v>38</v>
      </c>
      <c r="M35" s="124"/>
    </row>
    <row r="36" spans="1:13" s="13" customFormat="1" ht="24">
      <c r="A36" s="85">
        <v>46098</v>
      </c>
      <c r="B36" s="86">
        <v>1228</v>
      </c>
      <c r="C36" s="89" t="s">
        <v>96</v>
      </c>
      <c r="D36" s="89" t="s">
        <v>97</v>
      </c>
      <c r="E36" s="86" t="s">
        <v>13</v>
      </c>
      <c r="F36" s="86" t="s">
        <v>39</v>
      </c>
      <c r="G36" s="14">
        <f>160+16+22</f>
        <v>198</v>
      </c>
      <c r="H36" s="15">
        <v>30</v>
      </c>
      <c r="I36" s="15">
        <f t="shared" si="2"/>
        <v>5940</v>
      </c>
      <c r="J36" s="91" t="s">
        <v>38</v>
      </c>
    </row>
    <row r="37" spans="1:13" s="13" customFormat="1" ht="24">
      <c r="A37" s="76">
        <v>46098</v>
      </c>
      <c r="B37" s="75">
        <v>1229</v>
      </c>
      <c r="C37" s="77" t="s">
        <v>106</v>
      </c>
      <c r="D37" s="83" t="s">
        <v>107</v>
      </c>
      <c r="E37" s="75" t="s">
        <v>13</v>
      </c>
      <c r="F37" s="75" t="s">
        <v>55</v>
      </c>
      <c r="G37" s="80">
        <v>200</v>
      </c>
      <c r="H37" s="79">
        <v>30</v>
      </c>
      <c r="I37" s="73">
        <f t="shared" si="2"/>
        <v>6000</v>
      </c>
      <c r="J37" s="78" t="s">
        <v>38</v>
      </c>
    </row>
    <row r="38" spans="1:13" s="13" customFormat="1" ht="23.25" customHeight="1">
      <c r="A38" s="85">
        <v>46100</v>
      </c>
      <c r="B38" s="86">
        <v>1230</v>
      </c>
      <c r="C38" s="89" t="s">
        <v>111</v>
      </c>
      <c r="D38" s="89" t="s">
        <v>110</v>
      </c>
      <c r="E38" s="86" t="s">
        <v>13</v>
      </c>
      <c r="F38" s="86" t="s">
        <v>39</v>
      </c>
      <c r="G38" s="14">
        <v>500</v>
      </c>
      <c r="H38" s="15">
        <v>246</v>
      </c>
      <c r="I38" s="15">
        <f t="shared" si="2"/>
        <v>123000</v>
      </c>
      <c r="J38" s="91" t="s">
        <v>38</v>
      </c>
    </row>
    <row r="39" spans="1:13" s="13" customFormat="1" ht="23.25" customHeight="1">
      <c r="A39" s="85">
        <v>46101</v>
      </c>
      <c r="B39" s="86">
        <v>1231</v>
      </c>
      <c r="C39" s="89" t="s">
        <v>83</v>
      </c>
      <c r="D39" s="89" t="s">
        <v>102</v>
      </c>
      <c r="E39" s="86" t="s">
        <v>13</v>
      </c>
      <c r="F39" s="86" t="s">
        <v>114</v>
      </c>
      <c r="G39" s="14">
        <v>2</v>
      </c>
      <c r="H39" s="15">
        <v>1000</v>
      </c>
      <c r="I39" s="15">
        <f t="shared" si="2"/>
        <v>2000</v>
      </c>
      <c r="J39" s="173" t="s">
        <v>38</v>
      </c>
    </row>
    <row r="40" spans="1:13" s="13" customFormat="1" ht="36">
      <c r="A40" s="148">
        <v>46105</v>
      </c>
      <c r="B40" s="146">
        <v>1232</v>
      </c>
      <c r="C40" s="89" t="s">
        <v>115</v>
      </c>
      <c r="D40" s="146" t="s">
        <v>116</v>
      </c>
      <c r="E40" s="86" t="s">
        <v>13</v>
      </c>
      <c r="F40" s="86" t="s">
        <v>117</v>
      </c>
      <c r="G40" s="14">
        <v>328</v>
      </c>
      <c r="H40" s="15">
        <v>180</v>
      </c>
      <c r="I40" s="15">
        <f t="shared" si="2"/>
        <v>59040</v>
      </c>
      <c r="J40" s="174"/>
    </row>
    <row r="41" spans="1:13" s="13" customFormat="1" ht="23.25" customHeight="1">
      <c r="A41" s="152"/>
      <c r="B41" s="170"/>
      <c r="C41" s="89" t="s">
        <v>118</v>
      </c>
      <c r="D41" s="170"/>
      <c r="E41" s="86" t="s">
        <v>13</v>
      </c>
      <c r="F41" s="86" t="s">
        <v>117</v>
      </c>
      <c r="G41" s="14">
        <v>150</v>
      </c>
      <c r="H41" s="15">
        <v>8</v>
      </c>
      <c r="I41" s="15">
        <f t="shared" si="2"/>
        <v>1200</v>
      </c>
      <c r="J41" s="174"/>
    </row>
    <row r="42" spans="1:13" s="13" customFormat="1">
      <c r="A42" s="152"/>
      <c r="B42" s="170"/>
      <c r="C42" s="89" t="s">
        <v>119</v>
      </c>
      <c r="D42" s="170"/>
      <c r="E42" s="86" t="s">
        <v>13</v>
      </c>
      <c r="F42" s="86" t="s">
        <v>117</v>
      </c>
      <c r="G42" s="14">
        <v>10</v>
      </c>
      <c r="H42" s="15">
        <v>300</v>
      </c>
      <c r="I42" s="15">
        <f t="shared" si="2"/>
        <v>3000</v>
      </c>
      <c r="J42" s="174"/>
    </row>
    <row r="43" spans="1:13" s="13" customFormat="1">
      <c r="A43" s="152"/>
      <c r="B43" s="170"/>
      <c r="C43" s="89" t="s">
        <v>120</v>
      </c>
      <c r="D43" s="170"/>
      <c r="E43" s="86" t="s">
        <v>13</v>
      </c>
      <c r="F43" s="86" t="s">
        <v>117</v>
      </c>
      <c r="G43" s="14">
        <v>65</v>
      </c>
      <c r="H43" s="15">
        <v>15</v>
      </c>
      <c r="I43" s="15">
        <f t="shared" si="2"/>
        <v>975</v>
      </c>
      <c r="J43" s="174"/>
    </row>
    <row r="44" spans="1:13" s="13" customFormat="1" ht="15" customHeight="1" thickBot="1">
      <c r="A44" s="172"/>
      <c r="B44" s="171"/>
      <c r="C44" s="90" t="s">
        <v>121</v>
      </c>
      <c r="D44" s="171"/>
      <c r="E44" s="87" t="s">
        <v>13</v>
      </c>
      <c r="F44" s="87" t="s">
        <v>117</v>
      </c>
      <c r="G44" s="110">
        <v>150</v>
      </c>
      <c r="H44" s="56">
        <v>6</v>
      </c>
      <c r="I44" s="56">
        <f t="shared" si="2"/>
        <v>900</v>
      </c>
      <c r="J44" s="175"/>
    </row>
    <row r="45" spans="1:13" ht="30" customHeight="1">
      <c r="A45" s="161" t="s">
        <v>71</v>
      </c>
      <c r="B45" s="162"/>
      <c r="C45" s="162"/>
      <c r="D45" s="162"/>
      <c r="E45" s="162"/>
      <c r="F45" s="162"/>
      <c r="G45" s="162"/>
      <c r="H45" s="162"/>
      <c r="I45" s="162"/>
      <c r="J45" s="163"/>
    </row>
    <row r="46" spans="1:13" ht="30" customHeight="1">
      <c r="A46" s="164" t="s">
        <v>73</v>
      </c>
      <c r="B46" s="165"/>
      <c r="C46" s="165"/>
      <c r="D46" s="165"/>
      <c r="E46" s="165"/>
      <c r="F46" s="165"/>
      <c r="G46" s="165"/>
      <c r="H46" s="165"/>
      <c r="I46" s="165"/>
      <c r="J46" s="166"/>
    </row>
    <row r="47" spans="1:13" ht="30" customHeight="1" thickBot="1">
      <c r="A47" s="167" t="s">
        <v>0</v>
      </c>
      <c r="B47" s="168"/>
      <c r="C47" s="168"/>
      <c r="D47" s="168"/>
      <c r="E47" s="168"/>
      <c r="F47" s="168"/>
      <c r="G47" s="168"/>
      <c r="H47" s="168"/>
      <c r="I47" s="168"/>
      <c r="J47" s="169"/>
    </row>
    <row r="48" spans="1:13" ht="30" customHeight="1">
      <c r="A48" s="111" t="s">
        <v>1</v>
      </c>
      <c r="B48" s="112" t="s">
        <v>2</v>
      </c>
      <c r="C48" s="113" t="s">
        <v>3</v>
      </c>
      <c r="D48" s="114" t="s">
        <v>4</v>
      </c>
      <c r="E48" s="112" t="s">
        <v>5</v>
      </c>
      <c r="F48" s="115" t="s">
        <v>26</v>
      </c>
      <c r="G48" s="116" t="s">
        <v>6</v>
      </c>
      <c r="H48" s="117" t="s">
        <v>7</v>
      </c>
      <c r="I48" s="117" t="s">
        <v>8</v>
      </c>
      <c r="J48" s="112" t="s">
        <v>9</v>
      </c>
    </row>
    <row r="49" spans="1:10" s="13" customFormat="1" ht="40.5" customHeight="1">
      <c r="A49" s="148">
        <v>46105</v>
      </c>
      <c r="B49" s="146">
        <v>1232</v>
      </c>
      <c r="C49" s="16" t="s">
        <v>122</v>
      </c>
      <c r="D49" s="150" t="s">
        <v>116</v>
      </c>
      <c r="E49" s="86" t="s">
        <v>13</v>
      </c>
      <c r="F49" s="101" t="s">
        <v>93</v>
      </c>
      <c r="G49" s="14">
        <v>150</v>
      </c>
      <c r="H49" s="15">
        <v>85</v>
      </c>
      <c r="I49" s="15">
        <f t="shared" ref="I49:I51" si="3">H49*G49</f>
        <v>12750</v>
      </c>
      <c r="J49" s="173" t="s">
        <v>38</v>
      </c>
    </row>
    <row r="50" spans="1:10" s="13" customFormat="1">
      <c r="A50" s="152"/>
      <c r="B50" s="170"/>
      <c r="C50" s="16" t="s">
        <v>123</v>
      </c>
      <c r="D50" s="158"/>
      <c r="E50" s="86" t="s">
        <v>13</v>
      </c>
      <c r="F50" s="101" t="s">
        <v>124</v>
      </c>
      <c r="G50" s="14">
        <v>120</v>
      </c>
      <c r="H50" s="15">
        <v>80</v>
      </c>
      <c r="I50" s="15">
        <f t="shared" si="3"/>
        <v>9600</v>
      </c>
      <c r="J50" s="174"/>
    </row>
    <row r="51" spans="1:10" s="13" customFormat="1">
      <c r="A51" s="149"/>
      <c r="B51" s="147"/>
      <c r="C51" s="99" t="s">
        <v>54</v>
      </c>
      <c r="D51" s="151"/>
      <c r="E51" s="94" t="s">
        <v>13</v>
      </c>
      <c r="F51" s="101" t="s">
        <v>93</v>
      </c>
      <c r="G51" s="96">
        <v>4</v>
      </c>
      <c r="H51" s="97">
        <v>280</v>
      </c>
      <c r="I51" s="15">
        <f t="shared" si="3"/>
        <v>1120</v>
      </c>
      <c r="J51" s="176"/>
    </row>
    <row r="52" spans="1:10" s="13" customFormat="1" ht="24">
      <c r="A52" s="85">
        <v>46103</v>
      </c>
      <c r="B52" s="86">
        <v>1233</v>
      </c>
      <c r="C52" s="99" t="s">
        <v>126</v>
      </c>
      <c r="D52" s="89" t="s">
        <v>125</v>
      </c>
      <c r="E52" s="94" t="s">
        <v>13</v>
      </c>
      <c r="F52" s="100" t="s">
        <v>127</v>
      </c>
      <c r="G52" s="96">
        <v>193</v>
      </c>
      <c r="H52" s="97">
        <v>1000</v>
      </c>
      <c r="I52" s="97">
        <f>H52*G52</f>
        <v>193000</v>
      </c>
      <c r="J52" s="91" t="s">
        <v>38</v>
      </c>
    </row>
    <row r="53" spans="1:10" s="13" customFormat="1" ht="21" customHeight="1">
      <c r="A53" s="148">
        <v>46104</v>
      </c>
      <c r="B53" s="146">
        <v>1234</v>
      </c>
      <c r="C53" s="150" t="s">
        <v>128</v>
      </c>
      <c r="D53" s="150" t="s">
        <v>129</v>
      </c>
      <c r="E53" s="94" t="s">
        <v>45</v>
      </c>
      <c r="F53" s="146" t="s">
        <v>41</v>
      </c>
      <c r="G53" s="153">
        <v>1</v>
      </c>
      <c r="H53" s="159">
        <v>5000</v>
      </c>
      <c r="I53" s="159">
        <f>H53*G53</f>
        <v>5000</v>
      </c>
      <c r="J53" s="173" t="s">
        <v>38</v>
      </c>
    </row>
    <row r="54" spans="1:10" s="13" customFormat="1">
      <c r="A54" s="149"/>
      <c r="B54" s="147"/>
      <c r="C54" s="151"/>
      <c r="D54" s="151"/>
      <c r="E54" s="119" t="s">
        <v>32</v>
      </c>
      <c r="F54" s="147"/>
      <c r="G54" s="154"/>
      <c r="H54" s="160"/>
      <c r="I54" s="160"/>
      <c r="J54" s="176"/>
    </row>
    <row r="55" spans="1:10" s="13" customFormat="1" ht="24">
      <c r="A55" s="93">
        <v>46198</v>
      </c>
      <c r="B55" s="95">
        <v>1235</v>
      </c>
      <c r="C55" s="99" t="s">
        <v>119</v>
      </c>
      <c r="D55" s="98" t="s">
        <v>130</v>
      </c>
      <c r="E55" s="94" t="s">
        <v>13</v>
      </c>
      <c r="F55" s="100" t="s">
        <v>39</v>
      </c>
      <c r="G55" s="96">
        <v>3</v>
      </c>
      <c r="H55" s="97">
        <v>300</v>
      </c>
      <c r="I55" s="97">
        <f>H55*G55</f>
        <v>900</v>
      </c>
      <c r="J55" s="84" t="s">
        <v>38</v>
      </c>
    </row>
    <row r="56" spans="1:10" s="13" customFormat="1" ht="24.75" thickBot="1">
      <c r="A56" s="88">
        <v>46198</v>
      </c>
      <c r="B56" s="87">
        <v>1236</v>
      </c>
      <c r="C56" s="118" t="s">
        <v>131</v>
      </c>
      <c r="D56" s="90" t="s">
        <v>132</v>
      </c>
      <c r="E56" s="87" t="s">
        <v>13</v>
      </c>
      <c r="F56" s="107" t="s">
        <v>39</v>
      </c>
      <c r="G56" s="110">
        <v>148</v>
      </c>
      <c r="H56" s="56">
        <v>75</v>
      </c>
      <c r="I56" s="56">
        <f>H56*G56</f>
        <v>11100</v>
      </c>
      <c r="J56" s="92" t="s">
        <v>38</v>
      </c>
    </row>
    <row r="57" spans="1:10" s="13" customFormat="1">
      <c r="A57" s="20"/>
      <c r="B57" s="20"/>
      <c r="C57" s="29"/>
      <c r="D57" s="20"/>
      <c r="E57" s="20"/>
      <c r="F57" s="29"/>
      <c r="G57"/>
      <c r="H57" s="20"/>
      <c r="I57" s="122">
        <f>150774.4+224836.94+233470+350</f>
        <v>609431.34</v>
      </c>
      <c r="J57"/>
    </row>
    <row r="58" spans="1:10" s="13" customFormat="1">
      <c r="A58" s="20"/>
      <c r="B58" s="20"/>
      <c r="C58" s="29"/>
      <c r="D58" s="20"/>
      <c r="E58" s="20"/>
      <c r="F58" s="29"/>
      <c r="G58"/>
      <c r="H58" s="20"/>
      <c r="I58"/>
      <c r="J58"/>
    </row>
    <row r="59" spans="1:10" s="13" customFormat="1">
      <c r="A59" s="5"/>
      <c r="B59" s="5"/>
      <c r="C59" s="33"/>
      <c r="D59" s="155" t="s">
        <v>29</v>
      </c>
      <c r="E59" s="156"/>
      <c r="F59" s="156"/>
      <c r="G59" s="156"/>
      <c r="H59" s="157"/>
      <c r="I59" s="22">
        <f>I57</f>
        <v>609431.34</v>
      </c>
      <c r="J59" s="6"/>
    </row>
    <row r="60" spans="1:10" s="13" customFormat="1">
      <c r="A60" s="5"/>
      <c r="B60" s="5"/>
      <c r="C60" s="33"/>
      <c r="D60" s="155" t="s">
        <v>10</v>
      </c>
      <c r="E60" s="156"/>
      <c r="F60" s="156"/>
      <c r="G60" s="156"/>
      <c r="H60" s="157"/>
      <c r="I60" s="48">
        <f>VILLAS!I9</f>
        <v>8383</v>
      </c>
      <c r="J60" s="6"/>
    </row>
    <row r="61" spans="1:10" s="13" customFormat="1">
      <c r="A61" s="5"/>
      <c r="B61" s="5"/>
      <c r="C61" s="33"/>
      <c r="D61" s="155" t="s">
        <v>11</v>
      </c>
      <c r="E61" s="156"/>
      <c r="F61" s="156"/>
      <c r="G61" s="156"/>
      <c r="H61" s="157"/>
      <c r="I61" s="22">
        <f>CADIPSIC!I41</f>
        <v>18593</v>
      </c>
      <c r="J61" s="6"/>
    </row>
    <row r="62" spans="1:10">
      <c r="A62" s="7"/>
      <c r="B62" s="7"/>
      <c r="H62" s="31" t="s">
        <v>25</v>
      </c>
      <c r="I62" s="22">
        <f>SUM(I59:I61)</f>
        <v>636407.34</v>
      </c>
      <c r="J62" s="6"/>
    </row>
    <row r="63" spans="1:10" ht="15" customHeight="1">
      <c r="A63" s="7"/>
      <c r="B63" s="7"/>
      <c r="C63" s="28"/>
      <c r="D63" s="9" t="s">
        <v>31</v>
      </c>
      <c r="E63" s="30"/>
      <c r="F63" s="28"/>
      <c r="G63" s="10"/>
      <c r="I63" s="8"/>
      <c r="J63" s="6"/>
    </row>
    <row r="64" spans="1:10" s="13" customFormat="1">
      <c r="A64" s="20"/>
      <c r="B64" s="20"/>
      <c r="C64" s="28"/>
      <c r="D64" s="11" t="s">
        <v>28</v>
      </c>
      <c r="E64" s="30"/>
      <c r="F64" s="28"/>
      <c r="G64" s="10"/>
      <c r="H64" s="32"/>
      <c r="I64" s="8"/>
      <c r="J64" s="6"/>
    </row>
    <row r="65" spans="1:10" s="13" customFormat="1">
      <c r="A65" s="20"/>
      <c r="B65" s="20"/>
      <c r="C65" s="28"/>
      <c r="D65" s="11" t="s">
        <v>12</v>
      </c>
      <c r="E65" s="30"/>
      <c r="F65" s="28"/>
      <c r="G65" s="10"/>
      <c r="H65" s="32"/>
      <c r="I65"/>
      <c r="J65"/>
    </row>
    <row r="66" spans="1:10" s="13" customFormat="1">
      <c r="A66" s="20"/>
      <c r="B66" s="20"/>
      <c r="C66" s="28"/>
      <c r="D66" s="11" t="s">
        <v>43</v>
      </c>
      <c r="E66" s="30"/>
      <c r="F66" s="28"/>
      <c r="G66" s="10"/>
      <c r="H66" s="32"/>
      <c r="I66"/>
      <c r="J66"/>
    </row>
    <row r="67" spans="1:10" s="13" customFormat="1">
      <c r="A67" s="20"/>
      <c r="B67" s="20"/>
      <c r="C67" s="29"/>
      <c r="D67" s="20"/>
      <c r="E67" s="20"/>
      <c r="F67" s="29"/>
      <c r="G67"/>
      <c r="H67" s="20"/>
      <c r="I67"/>
      <c r="J67"/>
    </row>
    <row r="68" spans="1:10" s="13" customFormat="1">
      <c r="A68" s="20"/>
      <c r="B68" s="20"/>
      <c r="C68" s="29"/>
      <c r="D68" s="20"/>
      <c r="E68" s="20"/>
      <c r="F68" s="29"/>
      <c r="G68"/>
      <c r="H68" s="20"/>
      <c r="I68"/>
      <c r="J68"/>
    </row>
    <row r="69" spans="1:10" s="13" customFormat="1">
      <c r="A69" s="20"/>
      <c r="B69" s="20"/>
      <c r="C69" s="29"/>
      <c r="D69" s="20"/>
      <c r="E69" s="20"/>
      <c r="F69" s="29"/>
      <c r="G69"/>
      <c r="H69" s="20"/>
      <c r="I69"/>
      <c r="J69"/>
    </row>
    <row r="70" spans="1:10" s="13" customFormat="1">
      <c r="A70" s="20"/>
      <c r="B70" s="20"/>
      <c r="C70" s="29"/>
      <c r="D70" s="20"/>
      <c r="E70" s="20"/>
      <c r="F70" s="29"/>
      <c r="G70"/>
      <c r="H70" s="20"/>
      <c r="I70"/>
      <c r="J70"/>
    </row>
    <row r="71" spans="1:10" s="13" customFormat="1">
      <c r="A71" s="20"/>
      <c r="B71" s="20"/>
      <c r="C71" s="29"/>
      <c r="D71" s="20"/>
      <c r="E71" s="20"/>
      <c r="F71" s="29"/>
      <c r="G71"/>
      <c r="H71" s="20"/>
      <c r="I71"/>
      <c r="J71"/>
    </row>
    <row r="72" spans="1:10" s="13" customFormat="1">
      <c r="A72" s="20"/>
      <c r="B72" s="20"/>
      <c r="C72" s="29"/>
      <c r="D72" s="20"/>
      <c r="E72" s="20"/>
      <c r="F72" s="29"/>
      <c r="G72"/>
      <c r="H72" s="20"/>
      <c r="I72"/>
      <c r="J72"/>
    </row>
    <row r="73" spans="1:10" s="13" customFormat="1">
      <c r="A73" s="20"/>
      <c r="B73" s="20"/>
      <c r="C73" s="29"/>
      <c r="D73" s="20"/>
      <c r="E73" s="20"/>
      <c r="F73" s="29"/>
      <c r="G73"/>
      <c r="H73" s="20"/>
      <c r="I73"/>
      <c r="J73"/>
    </row>
    <row r="74" spans="1:10" s="13" customFormat="1">
      <c r="A74" s="20"/>
      <c r="B74" s="20"/>
      <c r="C74" s="29"/>
      <c r="D74" s="20"/>
      <c r="E74" s="20"/>
      <c r="F74" s="29"/>
      <c r="G74"/>
      <c r="H74" s="20"/>
      <c r="I74"/>
      <c r="J74"/>
    </row>
    <row r="75" spans="1:10" s="13" customFormat="1">
      <c r="A75" s="20"/>
      <c r="B75" s="20"/>
      <c r="C75" s="29"/>
      <c r="D75" s="20"/>
      <c r="E75" s="20"/>
      <c r="F75" s="29"/>
      <c r="G75"/>
      <c r="H75" s="20"/>
      <c r="I75"/>
      <c r="J75"/>
    </row>
    <row r="76" spans="1:10" s="13" customFormat="1">
      <c r="A76" s="20"/>
      <c r="B76" s="20"/>
      <c r="C76" s="29"/>
      <c r="D76" s="20"/>
      <c r="E76" s="20"/>
      <c r="F76" s="29"/>
      <c r="G76"/>
      <c r="H76" s="20"/>
      <c r="I76"/>
      <c r="J76"/>
    </row>
    <row r="77" spans="1:10" s="13" customFormat="1">
      <c r="A77" s="20"/>
      <c r="B77" s="20"/>
      <c r="C77" s="29"/>
      <c r="D77" s="20"/>
      <c r="E77" s="20"/>
      <c r="F77" s="29"/>
      <c r="G77"/>
      <c r="H77" s="20"/>
      <c r="I77"/>
      <c r="J77"/>
    </row>
    <row r="78" spans="1:10" s="13" customFormat="1">
      <c r="A78" s="20"/>
      <c r="B78" s="20"/>
      <c r="C78" s="29"/>
      <c r="D78" s="20"/>
      <c r="E78" s="20"/>
      <c r="F78" s="29"/>
      <c r="G78"/>
      <c r="H78" s="20"/>
      <c r="I78"/>
      <c r="J78"/>
    </row>
    <row r="79" spans="1:10" s="13" customFormat="1" ht="21.4" customHeight="1">
      <c r="A79" s="20"/>
      <c r="B79" s="20"/>
      <c r="C79" s="29"/>
      <c r="D79" s="20"/>
      <c r="E79" s="20"/>
      <c r="F79" s="29"/>
      <c r="G79"/>
      <c r="H79" s="20"/>
      <c r="I79"/>
      <c r="J79"/>
    </row>
    <row r="80" spans="1:10" s="13" customFormat="1" ht="26.65" customHeight="1">
      <c r="A80" s="20"/>
      <c r="B80" s="20"/>
      <c r="C80" s="29"/>
      <c r="D80" s="20"/>
      <c r="E80" s="20"/>
      <c r="F80" s="29"/>
      <c r="G80"/>
      <c r="H80" s="20"/>
      <c r="I80"/>
      <c r="J80"/>
    </row>
    <row r="81" spans="1:10" ht="30" customHeight="1"/>
    <row r="82" spans="1:10" ht="30" customHeight="1"/>
    <row r="83" spans="1:10" ht="30" customHeight="1"/>
    <row r="84" spans="1:10" ht="30" customHeight="1"/>
    <row r="85" spans="1:10" s="13" customFormat="1">
      <c r="A85" s="20"/>
      <c r="B85" s="20"/>
      <c r="C85" s="29"/>
      <c r="D85" s="20"/>
      <c r="E85" s="20"/>
      <c r="F85" s="29"/>
      <c r="G85"/>
      <c r="H85" s="20"/>
      <c r="I85"/>
      <c r="J85"/>
    </row>
    <row r="86" spans="1:10" s="13" customFormat="1">
      <c r="A86" s="20"/>
      <c r="B86" s="20"/>
      <c r="C86" s="29"/>
      <c r="D86" s="20"/>
      <c r="E86" s="20"/>
      <c r="F86" s="29"/>
      <c r="G86"/>
      <c r="H86" s="20"/>
      <c r="I86"/>
      <c r="J86"/>
    </row>
    <row r="87" spans="1:10" s="13" customFormat="1">
      <c r="A87" s="20"/>
      <c r="B87" s="20"/>
      <c r="C87" s="29"/>
      <c r="D87" s="20"/>
      <c r="E87" s="20"/>
      <c r="F87" s="29"/>
      <c r="G87"/>
      <c r="H87" s="20"/>
      <c r="I87"/>
      <c r="J87"/>
    </row>
    <row r="88" spans="1:10" s="13" customFormat="1">
      <c r="A88" s="20"/>
      <c r="B88" s="20"/>
      <c r="C88" s="29"/>
      <c r="D88" s="20"/>
      <c r="E88" s="20"/>
      <c r="F88" s="29"/>
      <c r="G88"/>
      <c r="H88" s="20"/>
      <c r="I88"/>
      <c r="J88"/>
    </row>
    <row r="89" spans="1:10" s="13" customFormat="1">
      <c r="A89" s="20"/>
      <c r="B89" s="20"/>
      <c r="C89" s="29"/>
      <c r="D89" s="20"/>
      <c r="E89" s="20"/>
      <c r="F89" s="29"/>
      <c r="G89"/>
      <c r="H89" s="20"/>
      <c r="I89"/>
      <c r="J89"/>
    </row>
    <row r="90" spans="1:10" s="13" customFormat="1">
      <c r="A90" s="20"/>
      <c r="B90" s="20"/>
      <c r="C90" s="29"/>
      <c r="D90" s="20"/>
      <c r="E90" s="20"/>
      <c r="F90" s="29"/>
      <c r="G90"/>
      <c r="H90" s="20"/>
      <c r="I90"/>
      <c r="J90"/>
    </row>
    <row r="91" spans="1:10" s="13" customFormat="1" ht="23.25" customHeight="1">
      <c r="A91" s="20"/>
      <c r="B91" s="20"/>
      <c r="C91" s="29"/>
      <c r="D91" s="20"/>
      <c r="E91" s="20"/>
      <c r="F91" s="29"/>
      <c r="G91"/>
      <c r="H91" s="20"/>
      <c r="I91"/>
      <c r="J91"/>
    </row>
    <row r="97" spans="11:11">
      <c r="K97" s="25"/>
    </row>
    <row r="100" spans="11:11">
      <c r="K100" t="s">
        <v>59</v>
      </c>
    </row>
  </sheetData>
  <mergeCells count="67">
    <mergeCell ref="A29:A34"/>
    <mergeCell ref="D29:D34"/>
    <mergeCell ref="B29:B34"/>
    <mergeCell ref="A21:J21"/>
    <mergeCell ref="A22:J22"/>
    <mergeCell ref="A23:J23"/>
    <mergeCell ref="A25:A28"/>
    <mergeCell ref="B25:B28"/>
    <mergeCell ref="A1:J1"/>
    <mergeCell ref="A11:A12"/>
    <mergeCell ref="B11:B12"/>
    <mergeCell ref="D11:D12"/>
    <mergeCell ref="D59:H59"/>
    <mergeCell ref="A2:J2"/>
    <mergeCell ref="A3:J3"/>
    <mergeCell ref="G5:G6"/>
    <mergeCell ref="H5:H6"/>
    <mergeCell ref="I5:I6"/>
    <mergeCell ref="J5:J6"/>
    <mergeCell ref="A5:A6"/>
    <mergeCell ref="B5:B6"/>
    <mergeCell ref="C5:C6"/>
    <mergeCell ref="D5:D6"/>
    <mergeCell ref="F5:F6"/>
    <mergeCell ref="I7:I8"/>
    <mergeCell ref="J7:J8"/>
    <mergeCell ref="F7:F8"/>
    <mergeCell ref="H7:H8"/>
    <mergeCell ref="D60:H60"/>
    <mergeCell ref="J18:J19"/>
    <mergeCell ref="J25:J28"/>
    <mergeCell ref="J29:J34"/>
    <mergeCell ref="G53:G54"/>
    <mergeCell ref="H53:H54"/>
    <mergeCell ref="I53:I54"/>
    <mergeCell ref="J53:J54"/>
    <mergeCell ref="D61:H61"/>
    <mergeCell ref="D25:D28"/>
    <mergeCell ref="D7:D8"/>
    <mergeCell ref="H18:H19"/>
    <mergeCell ref="I18:I19"/>
    <mergeCell ref="A45:J45"/>
    <mergeCell ref="A46:J46"/>
    <mergeCell ref="A47:J47"/>
    <mergeCell ref="B40:B44"/>
    <mergeCell ref="A40:A44"/>
    <mergeCell ref="D40:D44"/>
    <mergeCell ref="J39:J44"/>
    <mergeCell ref="B49:B51"/>
    <mergeCell ref="D49:D51"/>
    <mergeCell ref="A49:A51"/>
    <mergeCell ref="J49:J51"/>
    <mergeCell ref="A7:A8"/>
    <mergeCell ref="B7:B8"/>
    <mergeCell ref="C7:C8"/>
    <mergeCell ref="G7:G8"/>
    <mergeCell ref="G18:G19"/>
    <mergeCell ref="D18:D19"/>
    <mergeCell ref="F18:F19"/>
    <mergeCell ref="A18:A19"/>
    <mergeCell ref="B18:B19"/>
    <mergeCell ref="C18:C19"/>
    <mergeCell ref="B53:B54"/>
    <mergeCell ref="A53:A54"/>
    <mergeCell ref="C53:C54"/>
    <mergeCell ref="D53:D54"/>
    <mergeCell ref="F53:F5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"/>
  <sheetViews>
    <sheetView zoomScaleNormal="100" workbookViewId="0">
      <selection sqref="A1:J1"/>
    </sheetView>
  </sheetViews>
  <sheetFormatPr baseColWidth="10" defaultColWidth="11.42578125" defaultRowHeight="15"/>
  <cols>
    <col min="1" max="1" width="19.42578125" style="17" customWidth="1"/>
    <col min="2" max="2" width="11.140625" style="17" customWidth="1"/>
    <col min="3" max="3" width="48.7109375" style="18" customWidth="1"/>
    <col min="4" max="4" width="33.85546875" style="50" customWidth="1"/>
    <col min="5" max="5" width="21.28515625" style="17" customWidth="1"/>
    <col min="6" max="6" width="12.140625" style="17" customWidth="1"/>
    <col min="7" max="7" width="17.42578125" style="17" customWidth="1"/>
    <col min="8" max="8" width="15.140625" style="17" bestFit="1" customWidth="1"/>
    <col min="9" max="9" width="15.28515625" style="19" customWidth="1"/>
    <col min="10" max="10" width="32.85546875" style="17" customWidth="1"/>
    <col min="11" max="16384" width="11.42578125" style="17"/>
  </cols>
  <sheetData>
    <row r="1" spans="1:27" s="35" customFormat="1" ht="30" customHeight="1">
      <c r="A1" s="182" t="s">
        <v>14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27" s="35" customFormat="1" ht="30" customHeight="1">
      <c r="A2" s="185" t="s">
        <v>108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27" s="35" customFormat="1" ht="30" customHeight="1">
      <c r="A3" s="188" t="s">
        <v>42</v>
      </c>
      <c r="B3" s="189"/>
      <c r="C3" s="189"/>
      <c r="D3" s="189"/>
      <c r="E3" s="189"/>
      <c r="F3" s="189"/>
      <c r="G3" s="189"/>
      <c r="H3" s="189"/>
      <c r="I3" s="189"/>
      <c r="J3" s="190"/>
    </row>
    <row r="4" spans="1:27" s="35" customFormat="1" ht="56.25">
      <c r="A4" s="129" t="s">
        <v>16</v>
      </c>
      <c r="B4" s="130" t="s">
        <v>17</v>
      </c>
      <c r="C4" s="130" t="s">
        <v>18</v>
      </c>
      <c r="D4" s="130" t="s">
        <v>19</v>
      </c>
      <c r="E4" s="130" t="s">
        <v>20</v>
      </c>
      <c r="F4" s="130" t="s">
        <v>21</v>
      </c>
      <c r="G4" s="131" t="s">
        <v>27</v>
      </c>
      <c r="H4" s="132" t="s">
        <v>22</v>
      </c>
      <c r="I4" s="130" t="s">
        <v>23</v>
      </c>
      <c r="J4" s="133" t="s">
        <v>24</v>
      </c>
    </row>
    <row r="5" spans="1:27" s="47" customFormat="1" ht="42.75" customHeight="1">
      <c r="A5" s="134">
        <v>46063</v>
      </c>
      <c r="B5" s="135">
        <v>518</v>
      </c>
      <c r="C5" s="136" t="s">
        <v>178</v>
      </c>
      <c r="D5" s="136" t="s">
        <v>179</v>
      </c>
      <c r="E5" s="137" t="s">
        <v>13</v>
      </c>
      <c r="F5" s="137" t="s">
        <v>41</v>
      </c>
      <c r="G5" s="135">
        <v>15</v>
      </c>
      <c r="H5" s="138">
        <v>150</v>
      </c>
      <c r="I5" s="138">
        <f t="shared" ref="I5:I8" si="0">G5*H5</f>
        <v>2250</v>
      </c>
      <c r="J5" s="139" t="s">
        <v>180</v>
      </c>
    </row>
    <row r="6" spans="1:27" s="47" customFormat="1" ht="29.25" customHeight="1">
      <c r="A6" s="134">
        <v>46083</v>
      </c>
      <c r="B6" s="135">
        <v>519</v>
      </c>
      <c r="C6" s="136" t="s">
        <v>181</v>
      </c>
      <c r="D6" s="191" t="s">
        <v>130</v>
      </c>
      <c r="E6" s="137" t="s">
        <v>13</v>
      </c>
      <c r="F6" s="137" t="s">
        <v>41</v>
      </c>
      <c r="G6" s="135">
        <v>2</v>
      </c>
      <c r="H6" s="138">
        <v>570</v>
      </c>
      <c r="I6" s="138">
        <f t="shared" si="0"/>
        <v>1140</v>
      </c>
      <c r="J6" s="139" t="s">
        <v>180</v>
      </c>
    </row>
    <row r="7" spans="1:27" s="47" customFormat="1" ht="27" customHeight="1">
      <c r="A7" s="134">
        <v>46090</v>
      </c>
      <c r="B7" s="135">
        <v>520</v>
      </c>
      <c r="C7" s="136" t="s">
        <v>182</v>
      </c>
      <c r="D7" s="192"/>
      <c r="E7" s="137" t="s">
        <v>13</v>
      </c>
      <c r="F7" s="137" t="s">
        <v>41</v>
      </c>
      <c r="G7" s="135">
        <v>7</v>
      </c>
      <c r="H7" s="138">
        <v>299</v>
      </c>
      <c r="I7" s="138">
        <f t="shared" si="0"/>
        <v>2093</v>
      </c>
      <c r="J7" s="139" t="s">
        <v>180</v>
      </c>
    </row>
    <row r="8" spans="1:27" s="47" customFormat="1" ht="21.75" customHeight="1" thickBot="1">
      <c r="A8" s="140">
        <v>46101</v>
      </c>
      <c r="B8" s="141">
        <v>521</v>
      </c>
      <c r="C8" s="142" t="s">
        <v>183</v>
      </c>
      <c r="D8" s="142" t="s">
        <v>184</v>
      </c>
      <c r="E8" s="143" t="s">
        <v>13</v>
      </c>
      <c r="F8" s="143" t="s">
        <v>41</v>
      </c>
      <c r="G8" s="141">
        <v>10</v>
      </c>
      <c r="H8" s="144">
        <v>290</v>
      </c>
      <c r="I8" s="144">
        <f t="shared" si="0"/>
        <v>2900</v>
      </c>
      <c r="J8" s="145" t="s">
        <v>180</v>
      </c>
    </row>
    <row r="9" spans="1:27" s="47" customFormat="1" ht="30.75" customHeight="1">
      <c r="A9" s="123"/>
      <c r="B9" s="125"/>
      <c r="C9" s="125"/>
      <c r="D9" s="125"/>
      <c r="E9" s="125"/>
      <c r="F9" s="125"/>
      <c r="G9" s="123"/>
      <c r="H9" s="126" t="s">
        <v>25</v>
      </c>
      <c r="I9" s="127">
        <f>SUM(I5:I8)</f>
        <v>8383</v>
      </c>
      <c r="J9" s="128"/>
    </row>
    <row r="10" spans="1:27" s="47" customFormat="1" ht="17.25">
      <c r="A10" s="63"/>
      <c r="B10" s="63"/>
      <c r="C10" s="63"/>
      <c r="D10" s="63"/>
      <c r="E10" s="63"/>
      <c r="F10" s="63"/>
      <c r="G10" s="63"/>
      <c r="H10" s="63"/>
      <c r="I10" s="60"/>
      <c r="J10" s="59"/>
      <c r="K10" s="57"/>
      <c r="L10" s="58"/>
      <c r="M10" s="5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27" s="47" customFormat="1" ht="17.25">
      <c r="A11" s="59"/>
      <c r="B11" s="59"/>
      <c r="C11" s="59"/>
      <c r="D11" s="193" t="s">
        <v>60</v>
      </c>
      <c r="E11" s="194"/>
      <c r="F11" s="194"/>
      <c r="G11" s="194"/>
      <c r="H11" s="60"/>
      <c r="I11" s="60"/>
      <c r="J11" s="59"/>
      <c r="K11" s="5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1:27" s="47" customFormat="1" ht="17.25">
      <c r="A12" s="59"/>
      <c r="B12" s="59"/>
      <c r="C12" s="59"/>
      <c r="D12" s="195" t="s">
        <v>61</v>
      </c>
      <c r="E12" s="194"/>
      <c r="F12" s="194"/>
      <c r="G12" s="194"/>
      <c r="H12" s="60"/>
      <c r="I12" s="60"/>
      <c r="J12" s="59"/>
      <c r="K12" s="57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1:27" s="47" customFormat="1" ht="17.25">
      <c r="A13" s="59"/>
      <c r="B13" s="59"/>
      <c r="C13" s="59"/>
      <c r="D13" s="61"/>
      <c r="E13" s="61"/>
      <c r="F13" s="196"/>
      <c r="G13" s="194"/>
      <c r="H13" s="60"/>
      <c r="I13" s="60"/>
      <c r="J13" s="59"/>
      <c r="K13" s="57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1:27" s="47" customFormat="1" ht="17.25">
      <c r="A14" s="59"/>
      <c r="B14" s="59"/>
      <c r="C14" s="59"/>
      <c r="D14" s="61"/>
      <c r="E14" s="61"/>
      <c r="F14" s="61"/>
      <c r="G14" s="61"/>
      <c r="H14" s="60"/>
      <c r="I14" s="60"/>
      <c r="J14" s="59"/>
      <c r="K14" s="57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spans="1:27" s="47" customFormat="1" ht="17.25">
      <c r="A15" s="59"/>
      <c r="B15" s="59"/>
      <c r="C15" s="59"/>
      <c r="D15" s="193" t="s">
        <v>62</v>
      </c>
      <c r="E15" s="194"/>
      <c r="F15" s="194"/>
      <c r="G15" s="194"/>
      <c r="H15" s="60"/>
      <c r="I15" s="60"/>
      <c r="J15" s="59"/>
      <c r="K15" s="57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1:27" s="47" customFormat="1" ht="17.25">
      <c r="A16" s="59"/>
      <c r="B16" s="59"/>
      <c r="C16" s="59"/>
      <c r="D16" s="193" t="s">
        <v>30</v>
      </c>
      <c r="E16" s="194"/>
      <c r="F16" s="194"/>
      <c r="G16" s="194"/>
      <c r="H16" s="60"/>
      <c r="I16" s="60"/>
      <c r="J16" s="59"/>
      <c r="K16" s="57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s="47" customFormat="1" ht="17.25">
      <c r="A17" s="59"/>
      <c r="B17" s="59"/>
      <c r="C17" s="59"/>
      <c r="D17" s="193" t="s">
        <v>12</v>
      </c>
      <c r="E17" s="194"/>
      <c r="F17" s="194"/>
      <c r="G17" s="194"/>
      <c r="H17" s="62"/>
      <c r="I17" s="60"/>
      <c r="J17" s="59"/>
      <c r="K17" s="57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1:27" s="47" customFormat="1" ht="17.25">
      <c r="A18" s="59"/>
      <c r="B18" s="59"/>
      <c r="C18" s="59"/>
      <c r="D18" s="193" t="s">
        <v>63</v>
      </c>
      <c r="E18" s="194"/>
      <c r="F18" s="194"/>
      <c r="G18" s="194"/>
      <c r="H18" s="60"/>
      <c r="I18" s="60"/>
      <c r="J18" s="59"/>
      <c r="K18" s="57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s="47" customFormat="1" ht="17.25">
      <c r="A19" s="61"/>
      <c r="B19" s="61"/>
      <c r="C19" s="61"/>
      <c r="D19" s="193" t="s">
        <v>64</v>
      </c>
      <c r="E19" s="194"/>
      <c r="F19" s="194"/>
      <c r="G19" s="194"/>
      <c r="H19" s="60"/>
      <c r="I19" s="60"/>
      <c r="J19" s="59"/>
      <c r="K19" s="57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</sheetData>
  <mergeCells count="12">
    <mergeCell ref="D18:G18"/>
    <mergeCell ref="D19:G19"/>
    <mergeCell ref="D11:G11"/>
    <mergeCell ref="D12:G12"/>
    <mergeCell ref="F13:G13"/>
    <mergeCell ref="D15:G15"/>
    <mergeCell ref="D16:G16"/>
    <mergeCell ref="A1:J1"/>
    <mergeCell ref="A2:J2"/>
    <mergeCell ref="A3:J3"/>
    <mergeCell ref="D6:D7"/>
    <mergeCell ref="D17:G17"/>
  </mergeCells>
  <pageMargins left="0.25" right="0.25" top="0.75" bottom="0.75" header="0.3" footer="0.3"/>
  <pageSetup scale="5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1"/>
  <sheetViews>
    <sheetView zoomScaleNormal="100" workbookViewId="0">
      <selection sqref="A1:J1"/>
    </sheetView>
  </sheetViews>
  <sheetFormatPr baseColWidth="10" defaultColWidth="11.42578125" defaultRowHeight="15" customHeight="1"/>
  <cols>
    <col min="1" max="1" width="14" style="24" customWidth="1"/>
    <col min="2" max="2" width="10" style="24" customWidth="1"/>
    <col min="3" max="3" width="25.28515625" style="24" customWidth="1"/>
    <col min="4" max="4" width="23.5703125" customWidth="1"/>
    <col min="5" max="6" width="13.42578125" customWidth="1"/>
    <col min="7" max="7" width="12.140625" style="23" customWidth="1"/>
    <col min="8" max="8" width="11.85546875" style="25" customWidth="1"/>
    <col min="9" max="9" width="12.85546875" customWidth="1"/>
    <col min="10" max="10" width="22.42578125" customWidth="1"/>
    <col min="12" max="12" width="12.5703125" customWidth="1"/>
    <col min="16" max="16" width="49.140625" customWidth="1"/>
  </cols>
  <sheetData>
    <row r="1" spans="1:12" ht="30" customHeight="1">
      <c r="A1" s="216" t="s">
        <v>14</v>
      </c>
      <c r="B1" s="217"/>
      <c r="C1" s="217"/>
      <c r="D1" s="217"/>
      <c r="E1" s="217"/>
      <c r="F1" s="217"/>
      <c r="G1" s="217"/>
      <c r="H1" s="217"/>
      <c r="I1" s="217"/>
      <c r="J1" s="218"/>
    </row>
    <row r="2" spans="1:12" ht="30" customHeight="1">
      <c r="A2" s="204" t="s">
        <v>109</v>
      </c>
      <c r="B2" s="205"/>
      <c r="C2" s="205"/>
      <c r="D2" s="205"/>
      <c r="E2" s="205"/>
      <c r="F2" s="205"/>
      <c r="G2" s="205"/>
      <c r="H2" s="205"/>
      <c r="I2" s="205"/>
      <c r="J2" s="206"/>
    </row>
    <row r="3" spans="1:12" ht="30" customHeight="1" thickBot="1">
      <c r="A3" s="204" t="s">
        <v>15</v>
      </c>
      <c r="B3" s="205"/>
      <c r="C3" s="205"/>
      <c r="D3" s="205"/>
      <c r="E3" s="205"/>
      <c r="F3" s="205"/>
      <c r="G3" s="205"/>
      <c r="H3" s="205"/>
      <c r="I3" s="205"/>
      <c r="J3" s="206"/>
    </row>
    <row r="4" spans="1:12" s="42" customFormat="1" ht="37.700000000000003" customHeight="1">
      <c r="A4" s="36" t="s">
        <v>16</v>
      </c>
      <c r="B4" s="37" t="s">
        <v>17</v>
      </c>
      <c r="C4" s="37" t="s">
        <v>18</v>
      </c>
      <c r="D4" s="38" t="s">
        <v>19</v>
      </c>
      <c r="E4" s="37" t="s">
        <v>20</v>
      </c>
      <c r="F4" s="37" t="s">
        <v>21</v>
      </c>
      <c r="G4" s="39" t="s">
        <v>27</v>
      </c>
      <c r="H4" s="40" t="s">
        <v>22</v>
      </c>
      <c r="I4" s="41" t="s">
        <v>23</v>
      </c>
      <c r="J4" s="37" t="s">
        <v>24</v>
      </c>
    </row>
    <row r="5" spans="1:12" ht="17.25" customHeight="1">
      <c r="A5" s="200">
        <v>46083</v>
      </c>
      <c r="B5" s="201" t="s">
        <v>133</v>
      </c>
      <c r="C5" s="215" t="s">
        <v>134</v>
      </c>
      <c r="D5" s="198" t="s">
        <v>135</v>
      </c>
      <c r="E5" s="198" t="s">
        <v>13</v>
      </c>
      <c r="F5" s="202" t="s">
        <v>72</v>
      </c>
      <c r="G5" s="203" t="s">
        <v>136</v>
      </c>
      <c r="H5" s="197">
        <v>1</v>
      </c>
      <c r="I5" s="197">
        <f>G5*H5</f>
        <v>15</v>
      </c>
      <c r="J5" s="198" t="s">
        <v>137</v>
      </c>
      <c r="K5" s="220"/>
      <c r="L5" s="51"/>
    </row>
    <row r="6" spans="1:12" ht="17.25" customHeight="1">
      <c r="A6" s="200"/>
      <c r="B6" s="201"/>
      <c r="C6" s="215"/>
      <c r="D6" s="198"/>
      <c r="E6" s="198"/>
      <c r="F6" s="202"/>
      <c r="G6" s="203"/>
      <c r="H6" s="197"/>
      <c r="I6" s="197"/>
      <c r="J6" s="198"/>
      <c r="K6" s="220"/>
      <c r="L6" s="51"/>
    </row>
    <row r="7" spans="1:12" ht="17.25" customHeight="1">
      <c r="A7" s="200">
        <v>46085</v>
      </c>
      <c r="B7" s="201" t="s">
        <v>138</v>
      </c>
      <c r="C7" s="215" t="s">
        <v>139</v>
      </c>
      <c r="D7" s="198" t="s">
        <v>140</v>
      </c>
      <c r="E7" s="198" t="s">
        <v>13</v>
      </c>
      <c r="F7" s="202" t="s">
        <v>141</v>
      </c>
      <c r="G7" s="203" t="s">
        <v>142</v>
      </c>
      <c r="H7" s="197">
        <v>100</v>
      </c>
      <c r="I7" s="197">
        <f>G7*H7</f>
        <v>1700</v>
      </c>
      <c r="J7" s="198" t="s">
        <v>137</v>
      </c>
      <c r="K7" s="220"/>
      <c r="L7" s="51"/>
    </row>
    <row r="8" spans="1:12" ht="17.25" customHeight="1">
      <c r="A8" s="200"/>
      <c r="B8" s="201"/>
      <c r="C8" s="215"/>
      <c r="D8" s="198"/>
      <c r="E8" s="198"/>
      <c r="F8" s="202"/>
      <c r="G8" s="203"/>
      <c r="H8" s="197"/>
      <c r="I8" s="197"/>
      <c r="J8" s="198"/>
      <c r="K8" s="220"/>
      <c r="L8" s="51"/>
    </row>
    <row r="9" spans="1:12" ht="17.25" customHeight="1">
      <c r="A9" s="200">
        <v>46086</v>
      </c>
      <c r="B9" s="201" t="s">
        <v>143</v>
      </c>
      <c r="C9" s="215" t="s">
        <v>144</v>
      </c>
      <c r="D9" s="198" t="s">
        <v>145</v>
      </c>
      <c r="E9" s="198" t="s">
        <v>13</v>
      </c>
      <c r="F9" s="202" t="s">
        <v>141</v>
      </c>
      <c r="G9" s="203" t="s">
        <v>146</v>
      </c>
      <c r="H9" s="197">
        <v>20</v>
      </c>
      <c r="I9" s="197">
        <f>G9*H9</f>
        <v>1040</v>
      </c>
      <c r="J9" s="198" t="s">
        <v>137</v>
      </c>
      <c r="K9" s="220"/>
      <c r="L9" s="51"/>
    </row>
    <row r="10" spans="1:12" ht="17.25" customHeight="1">
      <c r="A10" s="200"/>
      <c r="B10" s="201"/>
      <c r="C10" s="215"/>
      <c r="D10" s="198"/>
      <c r="E10" s="198"/>
      <c r="F10" s="202"/>
      <c r="G10" s="203"/>
      <c r="H10" s="197"/>
      <c r="I10" s="197"/>
      <c r="J10" s="198"/>
      <c r="K10" s="220"/>
      <c r="L10" s="51"/>
    </row>
    <row r="11" spans="1:12" ht="17.25" customHeight="1">
      <c r="A11" s="200">
        <v>46087</v>
      </c>
      <c r="B11" s="201" t="s">
        <v>147</v>
      </c>
      <c r="C11" s="215" t="s">
        <v>148</v>
      </c>
      <c r="D11" s="198" t="s">
        <v>149</v>
      </c>
      <c r="E11" s="198" t="s">
        <v>13</v>
      </c>
      <c r="F11" s="202" t="s">
        <v>150</v>
      </c>
      <c r="G11" s="219" t="s">
        <v>151</v>
      </c>
      <c r="H11" s="197">
        <v>100</v>
      </c>
      <c r="I11" s="197">
        <f>G11*H11</f>
        <v>1000</v>
      </c>
      <c r="J11" s="198" t="s">
        <v>137</v>
      </c>
      <c r="K11" s="220"/>
      <c r="L11" s="51"/>
    </row>
    <row r="12" spans="1:12" ht="17.25" customHeight="1">
      <c r="A12" s="200"/>
      <c r="B12" s="201"/>
      <c r="C12" s="215"/>
      <c r="D12" s="198"/>
      <c r="E12" s="198"/>
      <c r="F12" s="202"/>
      <c r="G12" s="219"/>
      <c r="H12" s="197"/>
      <c r="I12" s="197"/>
      <c r="J12" s="198"/>
      <c r="K12" s="220"/>
      <c r="L12" s="51"/>
    </row>
    <row r="13" spans="1:12" ht="17.25" customHeight="1">
      <c r="A13" s="200">
        <v>46087</v>
      </c>
      <c r="B13" s="201" t="s">
        <v>152</v>
      </c>
      <c r="C13" s="215" t="s">
        <v>153</v>
      </c>
      <c r="D13" s="198" t="s">
        <v>154</v>
      </c>
      <c r="E13" s="198" t="s">
        <v>13</v>
      </c>
      <c r="F13" s="202" t="s">
        <v>155</v>
      </c>
      <c r="G13" s="203" t="s">
        <v>156</v>
      </c>
      <c r="H13" s="197">
        <v>20</v>
      </c>
      <c r="I13" s="197">
        <f>G13*H13</f>
        <v>1320</v>
      </c>
      <c r="J13" s="198" t="s">
        <v>137</v>
      </c>
      <c r="K13" s="220"/>
      <c r="L13" s="51"/>
    </row>
    <row r="14" spans="1:12" ht="17.25" customHeight="1">
      <c r="A14" s="200"/>
      <c r="B14" s="201"/>
      <c r="C14" s="215"/>
      <c r="D14" s="198"/>
      <c r="E14" s="198"/>
      <c r="F14" s="202"/>
      <c r="G14" s="203"/>
      <c r="H14" s="197"/>
      <c r="I14" s="197"/>
      <c r="J14" s="198"/>
      <c r="K14" s="220"/>
      <c r="L14" s="51"/>
    </row>
    <row r="15" spans="1:12" ht="17.25" customHeight="1">
      <c r="A15" s="200">
        <v>46087</v>
      </c>
      <c r="B15" s="201" t="s">
        <v>157</v>
      </c>
      <c r="C15" s="215" t="s">
        <v>158</v>
      </c>
      <c r="D15" s="198" t="s">
        <v>159</v>
      </c>
      <c r="E15" s="198" t="s">
        <v>13</v>
      </c>
      <c r="F15" s="202" t="s">
        <v>150</v>
      </c>
      <c r="G15" s="203" t="s">
        <v>160</v>
      </c>
      <c r="H15" s="197">
        <v>10</v>
      </c>
      <c r="I15" s="197">
        <f>G15*H15</f>
        <v>310</v>
      </c>
      <c r="J15" s="198" t="s">
        <v>137</v>
      </c>
      <c r="K15" s="220"/>
      <c r="L15" s="51"/>
    </row>
    <row r="16" spans="1:12" ht="17.25" customHeight="1">
      <c r="A16" s="200"/>
      <c r="B16" s="201"/>
      <c r="C16" s="215"/>
      <c r="D16" s="198"/>
      <c r="E16" s="198"/>
      <c r="F16" s="202"/>
      <c r="G16" s="203"/>
      <c r="H16" s="197"/>
      <c r="I16" s="197"/>
      <c r="J16" s="198"/>
      <c r="K16" s="220"/>
      <c r="L16" s="51"/>
    </row>
    <row r="17" spans="1:12" ht="17.25" customHeight="1">
      <c r="A17" s="200">
        <v>46092</v>
      </c>
      <c r="B17" s="201" t="s">
        <v>161</v>
      </c>
      <c r="C17" s="215" t="s">
        <v>139</v>
      </c>
      <c r="D17" s="198" t="s">
        <v>140</v>
      </c>
      <c r="E17" s="198" t="s">
        <v>13</v>
      </c>
      <c r="F17" s="212" t="s">
        <v>141</v>
      </c>
      <c r="G17" s="203" t="s">
        <v>142</v>
      </c>
      <c r="H17" s="210">
        <v>100</v>
      </c>
      <c r="I17" s="197">
        <f>G17*H17</f>
        <v>1700</v>
      </c>
      <c r="J17" s="198" t="s">
        <v>137</v>
      </c>
      <c r="K17" s="220"/>
      <c r="L17" s="51"/>
    </row>
    <row r="18" spans="1:12" ht="17.25" customHeight="1">
      <c r="A18" s="200"/>
      <c r="B18" s="201"/>
      <c r="C18" s="215"/>
      <c r="D18" s="198"/>
      <c r="E18" s="198"/>
      <c r="F18" s="213"/>
      <c r="G18" s="203"/>
      <c r="H18" s="211"/>
      <c r="I18" s="197"/>
      <c r="J18" s="198"/>
      <c r="K18" s="220"/>
      <c r="L18" s="51"/>
    </row>
    <row r="19" spans="1:12" ht="17.25" customHeight="1">
      <c r="A19" s="200">
        <v>46093</v>
      </c>
      <c r="B19" s="201" t="s">
        <v>162</v>
      </c>
      <c r="C19" s="214" t="s">
        <v>148</v>
      </c>
      <c r="D19" s="198" t="s">
        <v>149</v>
      </c>
      <c r="E19" s="198" t="s">
        <v>13</v>
      </c>
      <c r="F19" s="202" t="s">
        <v>150</v>
      </c>
      <c r="G19" s="203" t="s">
        <v>163</v>
      </c>
      <c r="H19" s="197">
        <v>100</v>
      </c>
      <c r="I19" s="197">
        <f>G19*H19</f>
        <v>2000</v>
      </c>
      <c r="J19" s="198" t="s">
        <v>137</v>
      </c>
      <c r="K19" s="220"/>
      <c r="L19" s="51"/>
    </row>
    <row r="20" spans="1:12" ht="17.25" customHeight="1">
      <c r="A20" s="200"/>
      <c r="B20" s="201"/>
      <c r="C20" s="198"/>
      <c r="D20" s="198"/>
      <c r="E20" s="198"/>
      <c r="F20" s="202"/>
      <c r="G20" s="203"/>
      <c r="H20" s="197"/>
      <c r="I20" s="197"/>
      <c r="J20" s="198"/>
      <c r="K20" s="220"/>
      <c r="L20" s="51"/>
    </row>
    <row r="21" spans="1:12" ht="17.25" customHeight="1">
      <c r="A21" s="200">
        <v>46094</v>
      </c>
      <c r="B21" s="201" t="s">
        <v>164</v>
      </c>
      <c r="C21" s="198" t="s">
        <v>153</v>
      </c>
      <c r="D21" s="198" t="s">
        <v>154</v>
      </c>
      <c r="E21" s="198" t="s">
        <v>13</v>
      </c>
      <c r="F21" s="202" t="s">
        <v>155</v>
      </c>
      <c r="G21" s="203" t="s">
        <v>165</v>
      </c>
      <c r="H21" s="197">
        <v>20</v>
      </c>
      <c r="I21" s="197">
        <f>G21*H21</f>
        <v>1080</v>
      </c>
      <c r="J21" s="198" t="s">
        <v>137</v>
      </c>
      <c r="K21" s="220"/>
      <c r="L21" s="51"/>
    </row>
    <row r="22" spans="1:12" ht="17.25" customHeight="1">
      <c r="A22" s="200"/>
      <c r="B22" s="201"/>
      <c r="C22" s="198"/>
      <c r="D22" s="198"/>
      <c r="E22" s="198"/>
      <c r="F22" s="202"/>
      <c r="G22" s="203"/>
      <c r="H22" s="197"/>
      <c r="I22" s="197"/>
      <c r="J22" s="198"/>
      <c r="K22" s="220"/>
      <c r="L22" s="51"/>
    </row>
    <row r="23" spans="1:12" ht="17.25" customHeight="1">
      <c r="A23" s="200">
        <v>46094</v>
      </c>
      <c r="B23" s="201" t="s">
        <v>166</v>
      </c>
      <c r="C23" s="198" t="s">
        <v>158</v>
      </c>
      <c r="D23" s="198" t="s">
        <v>159</v>
      </c>
      <c r="E23" s="198" t="s">
        <v>13</v>
      </c>
      <c r="F23" s="202" t="s">
        <v>150</v>
      </c>
      <c r="G23" s="203" t="s">
        <v>163</v>
      </c>
      <c r="H23" s="210">
        <v>10</v>
      </c>
      <c r="I23" s="197">
        <f>G23*H23</f>
        <v>200</v>
      </c>
      <c r="J23" s="198" t="s">
        <v>137</v>
      </c>
      <c r="K23" s="220"/>
      <c r="L23" s="51"/>
    </row>
    <row r="24" spans="1:12" ht="17.25" customHeight="1">
      <c r="A24" s="200"/>
      <c r="B24" s="201"/>
      <c r="C24" s="198"/>
      <c r="D24" s="198"/>
      <c r="E24" s="198"/>
      <c r="F24" s="202"/>
      <c r="G24" s="203"/>
      <c r="H24" s="211"/>
      <c r="I24" s="197"/>
      <c r="J24" s="198"/>
      <c r="K24" s="220"/>
      <c r="L24" s="51"/>
    </row>
    <row r="25" spans="1:12" ht="17.25" customHeight="1">
      <c r="A25" s="200">
        <v>46099</v>
      </c>
      <c r="B25" s="201" t="s">
        <v>167</v>
      </c>
      <c r="C25" s="198" t="s">
        <v>139</v>
      </c>
      <c r="D25" s="198" t="s">
        <v>140</v>
      </c>
      <c r="E25" s="198" t="s">
        <v>13</v>
      </c>
      <c r="F25" s="202" t="s">
        <v>141</v>
      </c>
      <c r="G25" s="203" t="s">
        <v>142</v>
      </c>
      <c r="H25" s="197">
        <v>100</v>
      </c>
      <c r="I25" s="197">
        <f>G25*H25</f>
        <v>1700</v>
      </c>
      <c r="J25" s="198" t="s">
        <v>137</v>
      </c>
      <c r="K25" s="220"/>
      <c r="L25" s="51"/>
    </row>
    <row r="26" spans="1:12" ht="17.25" customHeight="1">
      <c r="A26" s="200"/>
      <c r="B26" s="201"/>
      <c r="C26" s="198"/>
      <c r="D26" s="198"/>
      <c r="E26" s="198"/>
      <c r="F26" s="202"/>
      <c r="G26" s="203"/>
      <c r="H26" s="197"/>
      <c r="I26" s="197"/>
      <c r="J26" s="198"/>
      <c r="K26" s="220"/>
      <c r="L26" s="51"/>
    </row>
    <row r="27" spans="1:12" ht="17.25" customHeight="1">
      <c r="A27" s="209">
        <v>46101</v>
      </c>
      <c r="B27" s="201" t="s">
        <v>168</v>
      </c>
      <c r="C27" s="198" t="s">
        <v>148</v>
      </c>
      <c r="D27" s="198" t="s">
        <v>149</v>
      </c>
      <c r="E27" s="198" t="s">
        <v>13</v>
      </c>
      <c r="F27" s="202" t="s">
        <v>150</v>
      </c>
      <c r="G27" s="203" t="s">
        <v>163</v>
      </c>
      <c r="H27" s="197">
        <v>100</v>
      </c>
      <c r="I27" s="197">
        <f>G27*H27</f>
        <v>2000</v>
      </c>
      <c r="J27" s="198" t="s">
        <v>137</v>
      </c>
      <c r="K27" s="220"/>
      <c r="L27" s="120"/>
    </row>
    <row r="28" spans="1:12" ht="17.25" customHeight="1">
      <c r="A28" s="209"/>
      <c r="B28" s="201"/>
      <c r="C28" s="198"/>
      <c r="D28" s="198"/>
      <c r="E28" s="198"/>
      <c r="F28" s="202"/>
      <c r="G28" s="203"/>
      <c r="H28" s="197"/>
      <c r="I28" s="197"/>
      <c r="J28" s="198"/>
      <c r="K28" s="220"/>
      <c r="L28" s="51"/>
    </row>
    <row r="29" spans="1:12" ht="17.25" customHeight="1">
      <c r="A29" s="200">
        <v>46101</v>
      </c>
      <c r="B29" s="201" t="s">
        <v>169</v>
      </c>
      <c r="C29" s="198" t="s">
        <v>153</v>
      </c>
      <c r="D29" s="198" t="s">
        <v>154</v>
      </c>
      <c r="E29" s="198" t="s">
        <v>13</v>
      </c>
      <c r="F29" s="202" t="s">
        <v>155</v>
      </c>
      <c r="G29" s="203" t="s">
        <v>170</v>
      </c>
      <c r="H29" s="197">
        <v>20</v>
      </c>
      <c r="I29" s="197">
        <f>G29*H29</f>
        <v>1280</v>
      </c>
      <c r="J29" s="198" t="s">
        <v>137</v>
      </c>
      <c r="K29" s="220"/>
      <c r="L29" s="51"/>
    </row>
    <row r="30" spans="1:12" ht="17.25" customHeight="1">
      <c r="A30" s="200"/>
      <c r="B30" s="201"/>
      <c r="C30" s="198"/>
      <c r="D30" s="198"/>
      <c r="E30" s="198"/>
      <c r="F30" s="202"/>
      <c r="G30" s="203"/>
      <c r="H30" s="197"/>
      <c r="I30" s="197"/>
      <c r="J30" s="198"/>
      <c r="K30" s="220"/>
      <c r="L30" s="51"/>
    </row>
    <row r="31" spans="1:12" ht="17.25" customHeight="1">
      <c r="A31" s="200">
        <v>46101</v>
      </c>
      <c r="B31" s="201" t="s">
        <v>171</v>
      </c>
      <c r="C31" s="198" t="s">
        <v>158</v>
      </c>
      <c r="D31" s="198" t="s">
        <v>159</v>
      </c>
      <c r="E31" s="198" t="s">
        <v>13</v>
      </c>
      <c r="F31" s="202" t="s">
        <v>150</v>
      </c>
      <c r="G31" s="203" t="s">
        <v>172</v>
      </c>
      <c r="H31" s="197">
        <v>10</v>
      </c>
      <c r="I31" s="197">
        <f>G31*H31</f>
        <v>240</v>
      </c>
      <c r="J31" s="198" t="s">
        <v>137</v>
      </c>
      <c r="K31" s="220"/>
      <c r="L31" s="51"/>
    </row>
    <row r="32" spans="1:12" ht="17.25" customHeight="1" thickBot="1">
      <c r="A32" s="200"/>
      <c r="B32" s="201"/>
      <c r="C32" s="198"/>
      <c r="D32" s="198"/>
      <c r="E32" s="198"/>
      <c r="F32" s="202"/>
      <c r="G32" s="203"/>
      <c r="H32" s="197"/>
      <c r="I32" s="197"/>
      <c r="J32" s="198"/>
      <c r="K32" s="220"/>
      <c r="L32" s="51"/>
    </row>
    <row r="33" spans="1:19" ht="30" customHeight="1">
      <c r="A33" s="216" t="s">
        <v>14</v>
      </c>
      <c r="B33" s="217"/>
      <c r="C33" s="217"/>
      <c r="D33" s="217"/>
      <c r="E33" s="217"/>
      <c r="F33" s="217"/>
      <c r="G33" s="217"/>
      <c r="H33" s="217"/>
      <c r="I33" s="217"/>
      <c r="J33" s="218"/>
    </row>
    <row r="34" spans="1:19" ht="30" customHeight="1">
      <c r="A34" s="204" t="s">
        <v>109</v>
      </c>
      <c r="B34" s="205"/>
      <c r="C34" s="205"/>
      <c r="D34" s="205"/>
      <c r="E34" s="205"/>
      <c r="F34" s="205"/>
      <c r="G34" s="205"/>
      <c r="H34" s="205"/>
      <c r="I34" s="205"/>
      <c r="J34" s="206"/>
    </row>
    <row r="35" spans="1:19" ht="30" customHeight="1" thickBot="1">
      <c r="A35" s="204" t="s">
        <v>15</v>
      </c>
      <c r="B35" s="205"/>
      <c r="C35" s="205"/>
      <c r="D35" s="205"/>
      <c r="E35" s="205"/>
      <c r="F35" s="205"/>
      <c r="G35" s="205"/>
      <c r="H35" s="205"/>
      <c r="I35" s="205"/>
      <c r="J35" s="206"/>
    </row>
    <row r="36" spans="1:19" s="42" customFormat="1" ht="37.700000000000003" customHeight="1">
      <c r="A36" s="36" t="s">
        <v>16</v>
      </c>
      <c r="B36" s="37" t="s">
        <v>17</v>
      </c>
      <c r="C36" s="37" t="s">
        <v>18</v>
      </c>
      <c r="D36" s="38" t="s">
        <v>19</v>
      </c>
      <c r="E36" s="37" t="s">
        <v>20</v>
      </c>
      <c r="F36" s="37" t="s">
        <v>21</v>
      </c>
      <c r="G36" s="39" t="s">
        <v>27</v>
      </c>
      <c r="H36" s="40" t="s">
        <v>22</v>
      </c>
      <c r="I36" s="41" t="s">
        <v>23</v>
      </c>
      <c r="J36" s="37" t="s">
        <v>24</v>
      </c>
    </row>
    <row r="37" spans="1:19" ht="17.25" customHeight="1">
      <c r="A37" s="200">
        <v>46106</v>
      </c>
      <c r="B37" s="201" t="s">
        <v>173</v>
      </c>
      <c r="C37" s="198" t="s">
        <v>139</v>
      </c>
      <c r="D37" s="198" t="s">
        <v>140</v>
      </c>
      <c r="E37" s="198" t="s">
        <v>13</v>
      </c>
      <c r="F37" s="202" t="s">
        <v>141</v>
      </c>
      <c r="G37" s="203" t="s">
        <v>142</v>
      </c>
      <c r="H37" s="197">
        <v>100</v>
      </c>
      <c r="I37" s="197">
        <f>G37*H37</f>
        <v>1700</v>
      </c>
      <c r="J37" s="198" t="s">
        <v>137</v>
      </c>
      <c r="K37" s="121"/>
      <c r="L37" s="51"/>
    </row>
    <row r="38" spans="1:19" ht="17.25" customHeight="1">
      <c r="A38" s="200"/>
      <c r="B38" s="201"/>
      <c r="C38" s="198"/>
      <c r="D38" s="198"/>
      <c r="E38" s="198"/>
      <c r="F38" s="202"/>
      <c r="G38" s="203"/>
      <c r="H38" s="197"/>
      <c r="I38" s="197"/>
      <c r="J38" s="198"/>
      <c r="K38" s="121"/>
      <c r="L38" s="51"/>
    </row>
    <row r="39" spans="1:19" ht="17.25" customHeight="1">
      <c r="A39" s="200">
        <v>46107</v>
      </c>
      <c r="B39" s="201" t="s">
        <v>174</v>
      </c>
      <c r="C39" s="207" t="s">
        <v>175</v>
      </c>
      <c r="D39" s="198" t="s">
        <v>176</v>
      </c>
      <c r="E39" s="198" t="s">
        <v>13</v>
      </c>
      <c r="F39" s="202" t="s">
        <v>41</v>
      </c>
      <c r="G39" s="208" t="s">
        <v>177</v>
      </c>
      <c r="H39" s="197">
        <v>2</v>
      </c>
      <c r="I39" s="197">
        <f>G39*H39</f>
        <v>1308</v>
      </c>
      <c r="J39" s="198" t="s">
        <v>137</v>
      </c>
      <c r="K39" s="121"/>
      <c r="L39" s="51"/>
    </row>
    <row r="40" spans="1:19" ht="17.25" customHeight="1">
      <c r="A40" s="200"/>
      <c r="B40" s="201"/>
      <c r="C40" s="207"/>
      <c r="D40" s="198"/>
      <c r="E40" s="198"/>
      <c r="F40" s="202"/>
      <c r="G40" s="208"/>
      <c r="H40" s="197"/>
      <c r="I40" s="197"/>
      <c r="J40" s="198"/>
      <c r="K40" s="121"/>
      <c r="L40" s="51"/>
    </row>
    <row r="41" spans="1:19" ht="14.25" customHeight="1" thickBot="1">
      <c r="A41" s="64"/>
      <c r="B41" s="64"/>
      <c r="C41" s="199" t="s">
        <v>53</v>
      </c>
      <c r="D41" s="199"/>
      <c r="E41" s="199"/>
      <c r="F41" s="53"/>
      <c r="G41" s="53"/>
      <c r="H41" s="54"/>
      <c r="I41" s="72">
        <f>SUM(I5:I40)</f>
        <v>18593</v>
      </c>
      <c r="J41" s="55"/>
      <c r="M41" s="52"/>
      <c r="N41" s="52"/>
      <c r="O41" s="52"/>
      <c r="P41" s="52"/>
      <c r="Q41" s="52"/>
      <c r="R41" s="52"/>
    </row>
    <row r="42" spans="1:19" ht="15" customHeight="1">
      <c r="A42"/>
      <c r="D42" s="24"/>
      <c r="G42"/>
      <c r="H42"/>
      <c r="N42" s="52"/>
      <c r="O42" s="52"/>
      <c r="P42" s="52"/>
      <c r="Q42" s="65"/>
      <c r="R42" s="66"/>
      <c r="S42" s="66"/>
    </row>
    <row r="43" spans="1:19" ht="15" customHeight="1">
      <c r="A43"/>
      <c r="C43" s="67" t="s">
        <v>65</v>
      </c>
      <c r="G43" s="68"/>
      <c r="I43" s="69" t="s">
        <v>66</v>
      </c>
      <c r="M43" s="52"/>
      <c r="N43" s="52"/>
      <c r="O43" s="52"/>
      <c r="P43" s="70"/>
      <c r="Q43" s="71"/>
      <c r="R43" s="71"/>
    </row>
    <row r="44" spans="1:19" ht="15" customHeight="1">
      <c r="A44"/>
      <c r="C44" s="67" t="s">
        <v>33</v>
      </c>
      <c r="G44" s="68"/>
      <c r="I44" s="69" t="s">
        <v>34</v>
      </c>
      <c r="M44" s="52"/>
      <c r="N44" s="52"/>
      <c r="O44" s="52"/>
      <c r="P44" s="52"/>
      <c r="Q44" s="52"/>
      <c r="R44" s="52"/>
    </row>
    <row r="45" spans="1:19" ht="15" customHeight="1">
      <c r="A45"/>
      <c r="C45" s="67" t="s">
        <v>35</v>
      </c>
      <c r="G45" s="68"/>
      <c r="I45" s="67" t="s">
        <v>35</v>
      </c>
      <c r="M45" s="52"/>
      <c r="N45" s="52"/>
      <c r="O45" s="52"/>
      <c r="P45" s="52"/>
      <c r="Q45" s="52"/>
      <c r="R45" s="52"/>
    </row>
    <row r="46" spans="1:19" ht="15" customHeight="1">
      <c r="A46"/>
      <c r="C46" s="67" t="s">
        <v>67</v>
      </c>
      <c r="G46" s="68"/>
      <c r="I46" s="67" t="s">
        <v>67</v>
      </c>
      <c r="M46" s="52"/>
      <c r="N46" s="52"/>
      <c r="O46" s="52"/>
      <c r="P46" s="52"/>
      <c r="Q46" s="52"/>
      <c r="R46" s="52"/>
    </row>
    <row r="47" spans="1:19" ht="15" customHeight="1">
      <c r="A47"/>
      <c r="C47" s="67"/>
      <c r="G47" s="68"/>
      <c r="I47" s="67"/>
      <c r="M47" s="52"/>
      <c r="N47" s="52"/>
      <c r="O47" s="52"/>
      <c r="P47" s="52"/>
      <c r="Q47" s="52"/>
      <c r="R47" s="52"/>
    </row>
    <row r="48" spans="1:19" ht="15" customHeight="1">
      <c r="A48"/>
      <c r="E48" s="67" t="s">
        <v>36</v>
      </c>
      <c r="G48"/>
      <c r="H48"/>
      <c r="M48" s="52"/>
      <c r="N48" s="52"/>
      <c r="O48" s="52"/>
      <c r="P48" s="52"/>
      <c r="Q48" s="52"/>
      <c r="R48" s="52"/>
    </row>
    <row r="49" spans="1:26" ht="15" customHeight="1">
      <c r="A49"/>
      <c r="E49" s="67" t="s">
        <v>68</v>
      </c>
      <c r="G49"/>
      <c r="H49"/>
      <c r="M49" s="52"/>
      <c r="N49" s="52"/>
      <c r="O49" s="52"/>
      <c r="P49" s="52"/>
      <c r="Q49" s="52"/>
      <c r="R49" s="52"/>
    </row>
    <row r="50" spans="1:26" ht="15" customHeight="1">
      <c r="A50"/>
      <c r="E50" s="67" t="s">
        <v>69</v>
      </c>
      <c r="G50"/>
      <c r="H50"/>
      <c r="M50" s="52"/>
      <c r="N50" s="52"/>
      <c r="O50" s="52"/>
      <c r="P50" s="52"/>
      <c r="Q50" s="52"/>
      <c r="R50" s="52"/>
    </row>
    <row r="51" spans="1:26" ht="15" customHeight="1">
      <c r="A51"/>
      <c r="E51" s="67" t="s">
        <v>70</v>
      </c>
      <c r="G51"/>
      <c r="H51"/>
      <c r="M51" s="52"/>
      <c r="N51" s="52"/>
      <c r="O51" s="52"/>
      <c r="P51" s="52"/>
      <c r="Q51" s="52"/>
      <c r="R51" s="52"/>
    </row>
    <row r="52" spans="1:26" ht="15" customHeight="1">
      <c r="A52"/>
      <c r="E52" s="69" t="s">
        <v>37</v>
      </c>
      <c r="G52"/>
      <c r="H52"/>
      <c r="M52" s="52"/>
      <c r="N52" s="52"/>
      <c r="O52" s="52"/>
      <c r="P52" s="70"/>
      <c r="Q52" s="71"/>
      <c r="R52" s="71"/>
    </row>
    <row r="53" spans="1:26" ht="1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4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</sheetData>
  <mergeCells count="181"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A33:J33"/>
    <mergeCell ref="A34:J34"/>
    <mergeCell ref="G31:G32"/>
    <mergeCell ref="H7:H8"/>
    <mergeCell ref="E9:E10"/>
    <mergeCell ref="F9:F10"/>
    <mergeCell ref="G9:G10"/>
    <mergeCell ref="H9:H10"/>
    <mergeCell ref="A11:A12"/>
    <mergeCell ref="D7:D8"/>
    <mergeCell ref="E7:E8"/>
    <mergeCell ref="F7:F8"/>
    <mergeCell ref="G7:G8"/>
    <mergeCell ref="D13:D14"/>
    <mergeCell ref="E13:E14"/>
    <mergeCell ref="F13:F14"/>
    <mergeCell ref="G13:G14"/>
    <mergeCell ref="A9:A10"/>
    <mergeCell ref="B9:B10"/>
    <mergeCell ref="H13:H14"/>
    <mergeCell ref="D17:D18"/>
    <mergeCell ref="E17:E18"/>
    <mergeCell ref="B7:B8"/>
    <mergeCell ref="C7:C8"/>
    <mergeCell ref="C9:C10"/>
    <mergeCell ref="C13:C14"/>
    <mergeCell ref="C17:C18"/>
    <mergeCell ref="A7:A8"/>
    <mergeCell ref="D9:D10"/>
    <mergeCell ref="A13:A14"/>
    <mergeCell ref="B13:B14"/>
    <mergeCell ref="F15:F16"/>
    <mergeCell ref="C29:C30"/>
    <mergeCell ref="C31:C3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J5:J6"/>
    <mergeCell ref="B11:B12"/>
    <mergeCell ref="C11:C12"/>
    <mergeCell ref="D11:D12"/>
    <mergeCell ref="E11:E12"/>
    <mergeCell ref="F11:F12"/>
    <mergeCell ref="G11:G12"/>
    <mergeCell ref="H11:H12"/>
    <mergeCell ref="H15:H16"/>
    <mergeCell ref="F17:F18"/>
    <mergeCell ref="G17:G18"/>
    <mergeCell ref="H17:H18"/>
    <mergeCell ref="A19:A20"/>
    <mergeCell ref="B19:B20"/>
    <mergeCell ref="C19:C20"/>
    <mergeCell ref="D19:D20"/>
    <mergeCell ref="E19:E20"/>
    <mergeCell ref="F19:F20"/>
    <mergeCell ref="G19:G20"/>
    <mergeCell ref="H19:H20"/>
    <mergeCell ref="A17:A18"/>
    <mergeCell ref="B17:B18"/>
    <mergeCell ref="A15:A16"/>
    <mergeCell ref="B15:B16"/>
    <mergeCell ref="C15:C16"/>
    <mergeCell ref="D15:D16"/>
    <mergeCell ref="E15:E16"/>
    <mergeCell ref="G15:G16"/>
    <mergeCell ref="F21:F22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21:A22"/>
    <mergeCell ref="B21:B22"/>
    <mergeCell ref="C21:C22"/>
    <mergeCell ref="D21:D22"/>
    <mergeCell ref="E21:E22"/>
    <mergeCell ref="D29:D30"/>
    <mergeCell ref="E29:E30"/>
    <mergeCell ref="F29:F30"/>
    <mergeCell ref="G29:G30"/>
    <mergeCell ref="H29:H30"/>
    <mergeCell ref="A29:A30"/>
    <mergeCell ref="B29:B30"/>
    <mergeCell ref="D25:D26"/>
    <mergeCell ref="E25:E26"/>
    <mergeCell ref="F25:F26"/>
    <mergeCell ref="G25:G26"/>
    <mergeCell ref="H25:H26"/>
    <mergeCell ref="A27:A28"/>
    <mergeCell ref="B27:B28"/>
    <mergeCell ref="C27:C28"/>
    <mergeCell ref="D27:D28"/>
    <mergeCell ref="E27:E28"/>
    <mergeCell ref="F27:F28"/>
    <mergeCell ref="G27:G28"/>
    <mergeCell ref="H27:H28"/>
    <mergeCell ref="A25:A26"/>
    <mergeCell ref="B25:B26"/>
    <mergeCell ref="C25:C26"/>
    <mergeCell ref="C41:E41"/>
    <mergeCell ref="H31:H32"/>
    <mergeCell ref="H37:H38"/>
    <mergeCell ref="A37:A38"/>
    <mergeCell ref="B37:B38"/>
    <mergeCell ref="C37:C38"/>
    <mergeCell ref="D37:D38"/>
    <mergeCell ref="E37:E38"/>
    <mergeCell ref="F37:F38"/>
    <mergeCell ref="D31:D32"/>
    <mergeCell ref="E31:E32"/>
    <mergeCell ref="F31:F32"/>
    <mergeCell ref="G37:G38"/>
    <mergeCell ref="A31:A32"/>
    <mergeCell ref="B31:B32"/>
    <mergeCell ref="A35:J35"/>
    <mergeCell ref="J37:J38"/>
    <mergeCell ref="A39:A40"/>
    <mergeCell ref="B39:B40"/>
    <mergeCell ref="C39:C40"/>
    <mergeCell ref="D39:D40"/>
    <mergeCell ref="E39:E40"/>
    <mergeCell ref="F39:F40"/>
    <mergeCell ref="G39:G40"/>
    <mergeCell ref="I7:I8"/>
    <mergeCell ref="J7:J8"/>
    <mergeCell ref="I9:I10"/>
    <mergeCell ref="J9:J10"/>
    <mergeCell ref="I11:I12"/>
    <mergeCell ref="J11:J12"/>
    <mergeCell ref="I13:I14"/>
    <mergeCell ref="J13:J14"/>
    <mergeCell ref="I5:I6"/>
    <mergeCell ref="J15:J16"/>
    <mergeCell ref="I17:I18"/>
    <mergeCell ref="J17:J18"/>
    <mergeCell ref="I19:I20"/>
    <mergeCell ref="J19:J20"/>
    <mergeCell ref="I21:I22"/>
    <mergeCell ref="J21:J22"/>
    <mergeCell ref="I23:I24"/>
    <mergeCell ref="J23:J24"/>
    <mergeCell ref="I15:I16"/>
    <mergeCell ref="H39:H40"/>
    <mergeCell ref="I39:I40"/>
    <mergeCell ref="J39:J40"/>
    <mergeCell ref="I37:I38"/>
    <mergeCell ref="J25:J26"/>
    <mergeCell ref="I27:I28"/>
    <mergeCell ref="J27:J28"/>
    <mergeCell ref="I29:I30"/>
    <mergeCell ref="J29:J30"/>
    <mergeCell ref="I31:I32"/>
    <mergeCell ref="J31:J32"/>
    <mergeCell ref="I25:I26"/>
  </mergeCells>
  <pageMargins left="0.23622047244094491" right="0.23622047244094491" top="0.55118110236220474" bottom="0.55118110236220474" header="0.31496062992125984" footer="0.31496062992125984"/>
  <pageSetup scale="8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2026-03-26T17:56:55Z</cp:lastPrinted>
  <dcterms:created xsi:type="dcterms:W3CDTF">2024-10-11T18:35:39Z</dcterms:created>
  <dcterms:modified xsi:type="dcterms:W3CDTF">2026-04-07T16:11:11Z</dcterms:modified>
</cp:coreProperties>
</file>