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E7B43EFD-1951-4E16-BE7F-13D9E04CFE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f. Generales" sheetId="1" r:id="rId1"/>
    <sheet name="VILLAS" sheetId="2" r:id="rId2"/>
    <sheet name="CADIPSIC" sheetId="4" r:id="rId3"/>
  </sheets>
  <definedNames>
    <definedName name="_xlnm.Print_Area" localSheetId="2">CADIPSIC!$A$1:$J$59</definedName>
    <definedName name="_xlnm.Print_Area" localSheetId="0">'Of. Generales'!$A$1:$J$78</definedName>
    <definedName name="_xlnm.Print_Area" localSheetId="1">VILLAS!$A$1:$J$22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9" i="1" l="1"/>
  <c r="I71" i="1" l="1"/>
  <c r="I51" i="1"/>
  <c r="I58" i="1"/>
  <c r="I66" i="1" l="1"/>
  <c r="I67" i="1"/>
  <c r="I68" i="1"/>
  <c r="I60" i="1"/>
  <c r="I59" i="1"/>
  <c r="G55" i="1"/>
  <c r="I55" i="1" s="1"/>
  <c r="I54" i="1"/>
  <c r="I53" i="1"/>
  <c r="I52" i="1"/>
  <c r="H41" i="1"/>
  <c r="I10" i="2"/>
  <c r="I9" i="2"/>
  <c r="I8" i="2"/>
  <c r="I7" i="2"/>
  <c r="I6" i="2"/>
  <c r="I5" i="2"/>
  <c r="I55" i="4" l="1"/>
  <c r="I53" i="4"/>
  <c r="I51" i="4"/>
  <c r="I49" i="4"/>
  <c r="I47" i="4"/>
  <c r="I45" i="4"/>
  <c r="I43" i="4"/>
  <c r="I41" i="4"/>
  <c r="I39" i="4"/>
  <c r="I37" i="4"/>
  <c r="I35" i="4"/>
  <c r="I33" i="4"/>
  <c r="I31" i="4"/>
  <c r="I29" i="4"/>
  <c r="I27" i="4"/>
  <c r="I25" i="4"/>
  <c r="I23" i="4"/>
  <c r="I21" i="4"/>
  <c r="I19" i="4"/>
  <c r="I17" i="4"/>
  <c r="I15" i="4"/>
  <c r="I13" i="4"/>
  <c r="I11" i="4"/>
  <c r="I9" i="4"/>
  <c r="I7" i="4"/>
  <c r="I5" i="4"/>
  <c r="I59" i="4" s="1"/>
  <c r="I73" i="1" s="1"/>
  <c r="I61" i="1" l="1"/>
  <c r="I56" i="1" l="1"/>
  <c r="I50" i="1"/>
  <c r="I48" i="1"/>
  <c r="I43" i="1"/>
  <c r="I42" i="1"/>
  <c r="I40" i="1"/>
  <c r="I36" i="1"/>
  <c r="I37" i="1"/>
  <c r="I38" i="1"/>
  <c r="I39" i="1"/>
  <c r="I33" i="1"/>
  <c r="I34" i="1"/>
  <c r="I35" i="1"/>
  <c r="I32" i="1"/>
  <c r="I31" i="1"/>
  <c r="I29" i="1"/>
  <c r="I28" i="1"/>
  <c r="I23" i="1"/>
  <c r="I22" i="1" l="1"/>
  <c r="I21" i="1"/>
  <c r="I20" i="1"/>
  <c r="I19" i="1"/>
  <c r="I18" i="1"/>
  <c r="I17" i="1"/>
  <c r="I16" i="1"/>
  <c r="I15" i="1"/>
  <c r="I14" i="1"/>
  <c r="I10" i="1"/>
  <c r="I11" i="1"/>
  <c r="I12" i="1"/>
  <c r="I13" i="1"/>
  <c r="I9" i="1"/>
  <c r="I7" i="1"/>
  <c r="I6" i="1" l="1"/>
  <c r="I5" i="1" l="1"/>
  <c r="I12" i="2" l="1"/>
  <c r="I72" i="1" s="1"/>
  <c r="I74" i="1" l="1"/>
</calcChain>
</file>

<file path=xl/sharedStrings.xml><?xml version="1.0" encoding="utf-8"?>
<sst xmlns="http://schemas.openxmlformats.org/spreadsheetml/2006/main" count="508" uniqueCount="198">
  <si>
    <t xml:space="preserve">OFICINAS GENERALES </t>
  </si>
  <si>
    <t>Fecha de donación</t>
  </si>
  <si>
    <t>Folio</t>
  </si>
  <si>
    <t>Concepto nombre del donativo</t>
  </si>
  <si>
    <t>Donante</t>
  </si>
  <si>
    <t>Tipo de donativo y/o CFDI</t>
  </si>
  <si>
    <t>Cantidad</t>
  </si>
  <si>
    <t>Precio Unitario</t>
  </si>
  <si>
    <t xml:space="preserve">Precio Total </t>
  </si>
  <si>
    <t>Nombre del donatario</t>
  </si>
  <si>
    <t xml:space="preserve">DONATIVOS VILLAS MIRAVALLE </t>
  </si>
  <si>
    <t>DONATIVOS CADIPSIC</t>
  </si>
  <si>
    <t>De la Administración Pública Municipal Denominado Sistema DIF Guadalajara.</t>
  </si>
  <si>
    <t>Especie</t>
  </si>
  <si>
    <t xml:space="preserve">SISTEMA PARA EL DESARROLLO INTEGRAL DE LA FAMILIA    </t>
  </si>
  <si>
    <t>CADIPSIC</t>
  </si>
  <si>
    <t xml:space="preserve">FECHA DE DONACIÓN </t>
  </si>
  <si>
    <t xml:space="preserve">FOLIO </t>
  </si>
  <si>
    <t xml:space="preserve">CONCEPTO NOMBRE DEL DONATIVO </t>
  </si>
  <si>
    <t xml:space="preserve">DONANTE </t>
  </si>
  <si>
    <t xml:space="preserve">TIPO DE DONATIVO Y/O CFDI </t>
  </si>
  <si>
    <t>UNIDAD DE MEDIDA</t>
  </si>
  <si>
    <t xml:space="preserve">COSTO UNITARIO </t>
  </si>
  <si>
    <t xml:space="preserve">COSTO TOTAL </t>
  </si>
  <si>
    <t xml:space="preserve">NOMBRE DEL DONATARIO </t>
  </si>
  <si>
    <t>TOTAL</t>
  </si>
  <si>
    <t>Unidad de medida</t>
  </si>
  <si>
    <t xml:space="preserve">CANTIDAD </t>
  </si>
  <si>
    <t>Titular de Procuraciòn de Fondos del OPD</t>
  </si>
  <si>
    <t>DONATIVOS OFICINAS CENTRALES</t>
  </si>
  <si>
    <t>Titular de Procuración de Fondos del OPD</t>
  </si>
  <si>
    <t>Lic. Laura  Avelar Ledón</t>
  </si>
  <si>
    <t>Jefe de Departamento Del Programa CADIPSIC</t>
  </si>
  <si>
    <t>Soporte De Administración CADIPSIC Palmas</t>
  </si>
  <si>
    <t>OPD de la Administración Pública Municipal</t>
  </si>
  <si>
    <t>LIC. LAURA ALICIA AVELAR LEDON</t>
  </si>
  <si>
    <t>C.P. 44680 Tel.3338365444</t>
  </si>
  <si>
    <t>Procuración de Fondos DIF GDL</t>
  </si>
  <si>
    <t>piezas</t>
  </si>
  <si>
    <t>pieza</t>
  </si>
  <si>
    <t>ALBERGUE VILLAS MIRAVALLE</t>
  </si>
  <si>
    <t>Calle Eulogio Parra # 2539 col. Circunvalación Guevara, Guadalajara Jalisco, C.P. 44680   Tel. 33 3836 3444</t>
  </si>
  <si>
    <t xml:space="preserve">TOTAL DONATIVO EN ESPECIE </t>
  </si>
  <si>
    <t xml:space="preserve">  </t>
  </si>
  <si>
    <t>TOTAL DONATIVOS DEL PERIODO EN ESPECIE</t>
  </si>
  <si>
    <t>Lic. Leticia Orozco Rubio</t>
  </si>
  <si>
    <t>Jefatura del Departamento de Gestión Administrativa de CHVM</t>
  </si>
  <si>
    <t>Lic. Laura Avelar Ledón</t>
  </si>
  <si>
    <t>Calle Eulogio Parra # 2539 col. Circunvalación Guevara, Guadalajara Jalisco</t>
  </si>
  <si>
    <t>C.P. 44680   Tel. 33 3836 3444</t>
  </si>
  <si>
    <t xml:space="preserve">C. EDNA GABRIELA VALDEZ RÍOS </t>
  </si>
  <si>
    <t xml:space="preserve">Lic. ROLDAN CRUZ LAZARO </t>
  </si>
  <si>
    <t>Denominado Sistema  DIF Guadalajara</t>
  </si>
  <si>
    <t xml:space="preserve">Titular de Procuración de Fondos del OPD  </t>
  </si>
  <si>
    <t>de la Administración Pública Municipal Denominado Sistema  DIF Guadalajara</t>
  </si>
  <si>
    <t xml:space="preserve">Calle Eulogio Parra #2539 col. Circunvalacion guevara, Guadalajara Jalisco </t>
  </si>
  <si>
    <t>SISTEMA PARA EL DESARROLLO INTEGRAL DE LA FAMILIA DEL MUNICIPIO DE GUADALAJARA</t>
  </si>
  <si>
    <t>Escuela Primaria Agustín Yañez T/V</t>
  </si>
  <si>
    <t>Despensas</t>
  </si>
  <si>
    <t>Fundación Stella Vega</t>
  </si>
  <si>
    <t>Pasteles</t>
  </si>
  <si>
    <t>Pasteleria Marisa</t>
  </si>
  <si>
    <t>Depósito en efectivo para el proyecto de vida de los pupilos de delegación</t>
  </si>
  <si>
    <t>Marisol Benavides</t>
  </si>
  <si>
    <t xml:space="preserve">Monetaria </t>
  </si>
  <si>
    <t>CFDI</t>
  </si>
  <si>
    <t>frijol</t>
  </si>
  <si>
    <t>arroz</t>
  </si>
  <si>
    <t>lenteja</t>
  </si>
  <si>
    <t>pastas de sopa</t>
  </si>
  <si>
    <t>atùn</t>
  </si>
  <si>
    <t>MVS Radio</t>
  </si>
  <si>
    <t>kilos</t>
  </si>
  <si>
    <t>kilo</t>
  </si>
  <si>
    <t>Accesos a la Lucha libre</t>
  </si>
  <si>
    <t>DIF Jalisco</t>
  </si>
  <si>
    <t>Sacos de arroz</t>
  </si>
  <si>
    <t>Verde Valle</t>
  </si>
  <si>
    <t>Piezas</t>
  </si>
  <si>
    <t>Sacos de frijol</t>
  </si>
  <si>
    <t>Sacos de lenteja</t>
  </si>
  <si>
    <t>Sacos de Garbanzo</t>
  </si>
  <si>
    <t>bultos de toallas usadas en buen estado</t>
  </si>
  <si>
    <t>Judith Anaya</t>
  </si>
  <si>
    <t>bultos</t>
  </si>
  <si>
    <t>escritorio usado en buen estado</t>
  </si>
  <si>
    <t>mesitas usadas en buen estado</t>
  </si>
  <si>
    <t>Fundación MOMAIC</t>
  </si>
  <si>
    <t>Cuentos infantiles</t>
  </si>
  <si>
    <t>Filtech</t>
  </si>
  <si>
    <t>Daniel Cruz Aguilar</t>
  </si>
  <si>
    <t>CONCENTRADO DONATIVOS ENTRADAS ABRIL 2026</t>
  </si>
  <si>
    <t xml:space="preserve">Accesos </t>
  </si>
  <si>
    <t>Acuario Michin</t>
  </si>
  <si>
    <t>Depósito en efectivo para cumpleaños y domingos pupilos de Villas Miravalle</t>
  </si>
  <si>
    <t xml:space="preserve">Fundación Necahual </t>
  </si>
  <si>
    <t>Pieza</t>
  </si>
  <si>
    <t>Accesos platino</t>
  </si>
  <si>
    <t>Selva Mágica</t>
  </si>
  <si>
    <t>Accesos VIP</t>
  </si>
  <si>
    <t>dulces choco rolly</t>
  </si>
  <si>
    <t>frijol refrito isadora</t>
  </si>
  <si>
    <t>dasavena</t>
  </si>
  <si>
    <t>cajas</t>
  </si>
  <si>
    <t>caja</t>
  </si>
  <si>
    <t>shampú</t>
  </si>
  <si>
    <t>bloqueador</t>
  </si>
  <si>
    <t>gel fijador</t>
  </si>
  <si>
    <t>Cosmetomedica</t>
  </si>
  <si>
    <t xml:space="preserve">bolsita </t>
  </si>
  <si>
    <t>Accesos al lugar</t>
  </si>
  <si>
    <t>Reto Aventura</t>
  </si>
  <si>
    <t>servicios</t>
  </si>
  <si>
    <t xml:space="preserve">bolsitas de tela </t>
  </si>
  <si>
    <t>AUMOVIO</t>
  </si>
  <si>
    <t>bolis de hielo</t>
  </si>
  <si>
    <t>pelotas</t>
  </si>
  <si>
    <t>Tuki Tuki</t>
  </si>
  <si>
    <t>Hot Dogs</t>
  </si>
  <si>
    <t>Mundo Dogo</t>
  </si>
  <si>
    <t>plátanos</t>
  </si>
  <si>
    <t>cortesías de desayunos dobles</t>
  </si>
  <si>
    <t>Restaurante El Herradero de Don Gabriel</t>
  </si>
  <si>
    <t>Depósito en efectivo de la Carrera Corazón a la Meta</t>
  </si>
  <si>
    <t>Público en General</t>
  </si>
  <si>
    <t>Depósito en efectivo a beneficio de adultos mayores</t>
  </si>
  <si>
    <t xml:space="preserve">Club Atlas </t>
  </si>
  <si>
    <t>La Colmena</t>
  </si>
  <si>
    <t>suplementos alimenticios</t>
  </si>
  <si>
    <t>cepillos dentales</t>
  </si>
  <si>
    <t>Colgate</t>
  </si>
  <si>
    <t>CONCENTRADO DONATIVOS ENTRADA ABRIL 2025</t>
  </si>
  <si>
    <t>CONCENTRADO DONATIVOS ENTRADA ABRIL 2026</t>
  </si>
  <si>
    <t>Cena Completa</t>
  </si>
  <si>
    <t xml:space="preserve">Restaurante Bruna </t>
  </si>
  <si>
    <t>servicio</t>
  </si>
  <si>
    <t>17</t>
  </si>
  <si>
    <t>Procuración de Fondos del Sistema DIF Gdl.</t>
  </si>
  <si>
    <t xml:space="preserve"> Cena</t>
  </si>
  <si>
    <t xml:space="preserve">Cesar Alejandro Delgadillo, Ricardo Cuellar </t>
  </si>
  <si>
    <t>44</t>
  </si>
  <si>
    <t xml:space="preserve"> Tostada</t>
  </si>
  <si>
    <t xml:space="preserve">Tostadas Santiago </t>
  </si>
  <si>
    <t>Kilo</t>
  </si>
  <si>
    <t>20</t>
  </si>
  <si>
    <t>Alimento Preparado Variado</t>
  </si>
  <si>
    <t>Las Delicias de Mamá Cukita</t>
  </si>
  <si>
    <t>Litro</t>
  </si>
  <si>
    <t>52</t>
  </si>
  <si>
    <t xml:space="preserve">Pan Variado </t>
  </si>
  <si>
    <t>Panaderia Becerra</t>
  </si>
  <si>
    <t>100</t>
  </si>
  <si>
    <t xml:space="preserve">pastel a granel </t>
  </si>
  <si>
    <t xml:space="preserve">Petit </t>
  </si>
  <si>
    <t>29</t>
  </si>
  <si>
    <t>53</t>
  </si>
  <si>
    <t>15</t>
  </si>
  <si>
    <t>24</t>
  </si>
  <si>
    <t xml:space="preserve">Prenda de vestir  usada </t>
  </si>
  <si>
    <t>Publico en general</t>
  </si>
  <si>
    <t>37</t>
  </si>
  <si>
    <t>40</t>
  </si>
  <si>
    <t>23</t>
  </si>
  <si>
    <t>31</t>
  </si>
  <si>
    <t>33</t>
  </si>
  <si>
    <t>Bolillo</t>
  </si>
  <si>
    <t xml:space="preserve">Fatima Garcia Topete </t>
  </si>
  <si>
    <t>807</t>
  </si>
  <si>
    <t>160</t>
  </si>
  <si>
    <t>49</t>
  </si>
  <si>
    <t>22</t>
  </si>
  <si>
    <t>522/2026</t>
  </si>
  <si>
    <t>Lavadora Whirlpool 8MWTW1713MJQ</t>
  </si>
  <si>
    <t>Albergue Villas Miravalle</t>
  </si>
  <si>
    <t>523/2026</t>
  </si>
  <si>
    <t>Pieza de pay de queso mora azul lighith</t>
  </si>
  <si>
    <t>Pieza de pay de limon</t>
  </si>
  <si>
    <t>Pieza de pastel carlota de limon</t>
  </si>
  <si>
    <t>Pieza de pay de queso con mora azul</t>
  </si>
  <si>
    <t>524/2026</t>
  </si>
  <si>
    <t>Par de tenis (distintos colores)</t>
  </si>
  <si>
    <t>Ulises villanueva</t>
  </si>
  <si>
    <t>par</t>
  </si>
  <si>
    <t>Unión de Comerciantes del Mercado de Abastos UCMA</t>
  </si>
  <si>
    <t>Productos de miel</t>
  </si>
  <si>
    <t>paquetes</t>
  </si>
  <si>
    <t>pases de acceso total 2x1</t>
  </si>
  <si>
    <t>Benefactor anonimo</t>
  </si>
  <si>
    <t>bolsas</t>
  </si>
  <si>
    <t>dulces jala punch</t>
  </si>
  <si>
    <t>cuentos para colorear</t>
  </si>
  <si>
    <t>Grupo Asir</t>
  </si>
  <si>
    <t xml:space="preserve">pasteles </t>
  </si>
  <si>
    <t>COMUDE Guadalajara</t>
  </si>
  <si>
    <t>playeras</t>
  </si>
  <si>
    <t>galletas</t>
  </si>
  <si>
    <t>medallas</t>
  </si>
  <si>
    <t>Hidrata Zero Ponche frutas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</si>
</sst>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27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4"/>
      <color rgb="FF000000"/>
      <name val="Arial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6" tint="-0.499984740745262"/>
      <name val="Arial"/>
      <family val="2"/>
    </font>
    <font>
      <b/>
      <sz val="11"/>
      <color theme="1"/>
      <name val="Arial"/>
      <family val="2"/>
    </font>
    <font>
      <b/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</font>
    <font>
      <sz val="11"/>
      <color theme="1"/>
      <name val="Arial "/>
    </font>
    <font>
      <b/>
      <sz val="12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5" fillId="0" borderId="0"/>
    <xf numFmtId="0" fontId="5" fillId="0" borderId="0"/>
  </cellStyleXfs>
  <cellXfs count="272">
    <xf numFmtId="0" fontId="0" fillId="0" borderId="0" xfId="0"/>
    <xf numFmtId="0" fontId="0" fillId="0" borderId="0" xfId="0" applyFill="1"/>
    <xf numFmtId="0" fontId="6" fillId="0" borderId="0" xfId="0" applyFont="1"/>
    <xf numFmtId="44" fontId="0" fillId="0" borderId="0" xfId="0" applyNumberFormat="1"/>
    <xf numFmtId="0" fontId="4" fillId="0" borderId="0" xfId="0" applyFont="1" applyBorder="1" applyAlignment="1">
      <alignment horizontal="center"/>
    </xf>
    <xf numFmtId="0" fontId="0" fillId="0" borderId="0" xfId="0" applyBorder="1"/>
    <xf numFmtId="0" fontId="8" fillId="0" borderId="2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44" fontId="7" fillId="0" borderId="22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wrapText="1"/>
    </xf>
    <xf numFmtId="0" fontId="0" fillId="0" borderId="0" xfId="0" applyFont="1" applyAlignment="1"/>
    <xf numFmtId="14" fontId="0" fillId="0" borderId="0" xfId="0" applyNumberForma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1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14" fontId="3" fillId="0" borderId="0" xfId="0" applyNumberFormat="1" applyFont="1"/>
    <xf numFmtId="14" fontId="13" fillId="0" borderId="0" xfId="0" applyNumberFormat="1" applyFont="1"/>
    <xf numFmtId="44" fontId="0" fillId="0" borderId="0" xfId="0" applyNumberFormat="1" applyFill="1"/>
    <xf numFmtId="44" fontId="14" fillId="0" borderId="0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4" fontId="1" fillId="0" borderId="0" xfId="0" applyNumberFormat="1" applyFont="1" applyBorder="1" applyAlignment="1">
      <alignment horizontal="center" vertical="center"/>
    </xf>
    <xf numFmtId="44" fontId="6" fillId="0" borderId="9" xfId="0" applyNumberFormat="1" applyFont="1" applyBorder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/>
    <xf numFmtId="0" fontId="17" fillId="0" borderId="0" xfId="0" applyFont="1" applyAlignment="1">
      <alignment horizontal="center" vertical="center"/>
    </xf>
    <xf numFmtId="0" fontId="0" fillId="0" borderId="0" xfId="0" applyFill="1" applyBorder="1"/>
    <xf numFmtId="0" fontId="10" fillId="0" borderId="0" xfId="0" applyFont="1" applyBorder="1" applyAlignment="1">
      <alignment wrapText="1"/>
    </xf>
    <xf numFmtId="0" fontId="6" fillId="0" borderId="0" xfId="0" applyFont="1" applyBorder="1"/>
    <xf numFmtId="0" fontId="13" fillId="0" borderId="48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40" xfId="0" applyFont="1" applyBorder="1" applyAlignment="1">
      <alignment horizontal="right"/>
    </xf>
    <xf numFmtId="0" fontId="0" fillId="0" borderId="39" xfId="0" applyFont="1" applyBorder="1" applyAlignment="1">
      <alignment horizontal="right"/>
    </xf>
    <xf numFmtId="0" fontId="0" fillId="0" borderId="41" xfId="0" applyFont="1" applyBorder="1" applyAlignment="1">
      <alignment horizontal="right"/>
    </xf>
    <xf numFmtId="0" fontId="0" fillId="0" borderId="0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13" fillId="0" borderId="13" xfId="0" applyNumberFormat="1" applyFont="1" applyBorder="1" applyAlignment="1">
      <alignment horizontal="center" vertical="center" wrapText="1"/>
    </xf>
    <xf numFmtId="49" fontId="16" fillId="0" borderId="13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49" fontId="15" fillId="0" borderId="13" xfId="0" applyNumberFormat="1" applyFont="1" applyFill="1" applyBorder="1" applyAlignment="1">
      <alignment horizontal="center" vertical="center" wrapText="1"/>
    </xf>
    <xf numFmtId="44" fontId="14" fillId="0" borderId="13" xfId="0" applyNumberFormat="1" applyFont="1" applyBorder="1" applyAlignment="1">
      <alignment horizontal="center" vertical="center"/>
    </xf>
    <xf numFmtId="49" fontId="13" fillId="0" borderId="13" xfId="0" applyNumberFormat="1" applyFont="1" applyFill="1" applyBorder="1" applyAlignment="1">
      <alignment horizontal="center" vertical="center" wrapText="1"/>
    </xf>
    <xf numFmtId="14" fontId="13" fillId="0" borderId="20" xfId="0" applyNumberFormat="1" applyFont="1" applyBorder="1" applyAlignment="1">
      <alignment horizontal="center" vertical="center" wrapText="1"/>
    </xf>
    <xf numFmtId="14" fontId="13" fillId="0" borderId="12" xfId="0" applyNumberFormat="1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44" fontId="14" fillId="0" borderId="20" xfId="0" applyNumberFormat="1" applyFont="1" applyBorder="1" applyAlignment="1">
      <alignment horizontal="center" vertical="center"/>
    </xf>
    <xf numFmtId="44" fontId="14" fillId="0" borderId="12" xfId="0" applyNumberFormat="1" applyFont="1" applyBorder="1" applyAlignment="1">
      <alignment horizontal="center" vertical="center"/>
    </xf>
    <xf numFmtId="49" fontId="15" fillId="0" borderId="20" xfId="0" applyNumberFormat="1" applyFont="1" applyFill="1" applyBorder="1" applyAlignment="1">
      <alignment horizontal="center" vertical="center" wrapText="1"/>
    </xf>
    <xf numFmtId="49" fontId="15" fillId="0" borderId="12" xfId="0" applyNumberFormat="1" applyFont="1" applyFill="1" applyBorder="1" applyAlignment="1">
      <alignment horizontal="center" vertical="center" wrapText="1"/>
    </xf>
    <xf numFmtId="0" fontId="14" fillId="0" borderId="42" xfId="0" applyFont="1" applyBorder="1" applyAlignment="1">
      <alignment horizontal="center"/>
    </xf>
    <xf numFmtId="49" fontId="13" fillId="0" borderId="13" xfId="0" applyNumberFormat="1" applyFont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14" fontId="13" fillId="0" borderId="20" xfId="0" applyNumberFormat="1" applyFont="1" applyFill="1" applyBorder="1" applyAlignment="1">
      <alignment horizontal="center" vertical="center" wrapText="1"/>
    </xf>
    <xf numFmtId="14" fontId="13" fillId="0" borderId="12" xfId="0" applyNumberFormat="1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49" fontId="13" fillId="0" borderId="20" xfId="0" applyNumberFormat="1" applyFont="1" applyFill="1" applyBorder="1" applyAlignment="1">
      <alignment horizontal="center" vertical="center" wrapText="1"/>
    </xf>
    <xf numFmtId="49" fontId="13" fillId="0" borderId="12" xfId="0" applyNumberFormat="1" applyFont="1" applyFill="1" applyBorder="1" applyAlignment="1">
      <alignment horizontal="center" vertical="center" wrapText="1"/>
    </xf>
    <xf numFmtId="44" fontId="13" fillId="0" borderId="20" xfId="0" applyNumberFormat="1" applyFont="1" applyFill="1" applyBorder="1" applyAlignment="1">
      <alignment horizontal="center" vertical="center"/>
    </xf>
    <xf numFmtId="44" fontId="13" fillId="0" borderId="12" xfId="0" applyNumberFormat="1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44" fontId="13" fillId="0" borderId="13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14" fontId="13" fillId="0" borderId="13" xfId="0" applyNumberFormat="1" applyFont="1" applyFill="1" applyBorder="1" applyAlignment="1">
      <alignment horizontal="center" vertical="center" wrapText="1"/>
    </xf>
    <xf numFmtId="0" fontId="18" fillId="0" borderId="0" xfId="0" applyFont="1" applyAlignment="1"/>
    <xf numFmtId="0" fontId="0" fillId="0" borderId="0" xfId="0" applyFont="1" applyBorder="1"/>
    <xf numFmtId="0" fontId="19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44" fontId="20" fillId="0" borderId="9" xfId="0" applyNumberFormat="1" applyFont="1" applyBorder="1" applyAlignment="1">
      <alignment horizontal="center" vertical="center" wrapText="1"/>
    </xf>
    <xf numFmtId="14" fontId="0" fillId="0" borderId="46" xfId="0" applyNumberFormat="1" applyFont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13" fillId="0" borderId="47" xfId="0" applyFont="1" applyBorder="1" applyAlignment="1">
      <alignment horizontal="center" wrapText="1"/>
    </xf>
    <xf numFmtId="0" fontId="0" fillId="0" borderId="47" xfId="0" applyFont="1" applyBorder="1" applyAlignment="1">
      <alignment horizontal="center" vertical="center" wrapText="1"/>
    </xf>
    <xf numFmtId="164" fontId="0" fillId="0" borderId="47" xfId="0" applyNumberFormat="1" applyFont="1" applyBorder="1" applyAlignment="1">
      <alignment horizontal="center"/>
    </xf>
    <xf numFmtId="14" fontId="0" fillId="0" borderId="49" xfId="0" applyNumberFormat="1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/>
    </xf>
    <xf numFmtId="164" fontId="0" fillId="0" borderId="31" xfId="0" applyNumberFormat="1" applyFont="1" applyBorder="1" applyAlignment="1">
      <alignment horizontal="center"/>
    </xf>
    <xf numFmtId="0" fontId="21" fillId="0" borderId="51" xfId="0" applyFont="1" applyBorder="1"/>
    <xf numFmtId="0" fontId="21" fillId="0" borderId="35" xfId="0" applyFont="1" applyBorder="1"/>
    <xf numFmtId="0" fontId="21" fillId="0" borderId="52" xfId="0" applyFont="1" applyBorder="1"/>
    <xf numFmtId="0" fontId="21" fillId="0" borderId="34" xfId="0" applyFont="1" applyBorder="1"/>
    <xf numFmtId="14" fontId="0" fillId="0" borderId="53" xfId="0" applyNumberFormat="1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13" fillId="0" borderId="32" xfId="0" applyFont="1" applyBorder="1" applyAlignment="1">
      <alignment horizontal="center" wrapText="1"/>
    </xf>
    <xf numFmtId="0" fontId="0" fillId="0" borderId="32" xfId="0" applyFont="1" applyBorder="1" applyAlignment="1"/>
    <xf numFmtId="164" fontId="0" fillId="0" borderId="32" xfId="0" applyNumberFormat="1" applyFont="1" applyBorder="1" applyAlignment="1">
      <alignment horizontal="center"/>
    </xf>
    <xf numFmtId="0" fontId="4" fillId="0" borderId="43" xfId="0" applyFont="1" applyBorder="1" applyAlignment="1">
      <alignment horizontal="center" vertical="center"/>
    </xf>
    <xf numFmtId="0" fontId="21" fillId="0" borderId="43" xfId="0" applyFont="1" applyBorder="1"/>
    <xf numFmtId="0" fontId="21" fillId="0" borderId="44" xfId="0" applyFont="1" applyBorder="1"/>
    <xf numFmtId="0" fontId="0" fillId="0" borderId="45" xfId="0" applyFont="1" applyBorder="1" applyAlignment="1">
      <alignment horizontal="center" vertical="center"/>
    </xf>
    <xf numFmtId="164" fontId="0" fillId="0" borderId="43" xfId="0" applyNumberFormat="1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164" fontId="23" fillId="0" borderId="32" xfId="0" applyNumberFormat="1" applyFont="1" applyBorder="1" applyAlignment="1">
      <alignment horizontal="center"/>
    </xf>
    <xf numFmtId="0" fontId="23" fillId="0" borderId="37" xfId="0" applyFont="1" applyBorder="1" applyAlignment="1">
      <alignment horizontal="center"/>
    </xf>
    <xf numFmtId="164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2" fillId="0" borderId="0" xfId="0" applyFont="1" applyBorder="1" applyAlignment="1">
      <alignment horizontal="center" vertical="center" wrapText="1"/>
    </xf>
    <xf numFmtId="164" fontId="23" fillId="0" borderId="0" xfId="0" applyNumberFormat="1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top"/>
    </xf>
    <xf numFmtId="14" fontId="23" fillId="0" borderId="0" xfId="0" applyNumberFormat="1" applyFont="1" applyBorder="1" applyAlignment="1">
      <alignment horizontal="center"/>
    </xf>
    <xf numFmtId="14" fontId="2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18" fillId="0" borderId="0" xfId="0" applyFont="1"/>
    <xf numFmtId="0" fontId="25" fillId="0" borderId="4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18" fillId="2" borderId="0" xfId="0" applyFont="1" applyFill="1"/>
    <xf numFmtId="44" fontId="18" fillId="2" borderId="0" xfId="0" applyNumberFormat="1" applyFont="1" applyFill="1"/>
    <xf numFmtId="0" fontId="18" fillId="0" borderId="0" xfId="0" applyFont="1" applyAlignment="1">
      <alignment horizontal="center"/>
    </xf>
    <xf numFmtId="44" fontId="18" fillId="0" borderId="0" xfId="0" applyNumberFormat="1" applyFont="1"/>
    <xf numFmtId="0" fontId="22" fillId="0" borderId="2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14" fontId="14" fillId="2" borderId="18" xfId="0" applyNumberFormat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vertical="center" wrapText="1"/>
    </xf>
    <xf numFmtId="0" fontId="13" fillId="2" borderId="13" xfId="0" applyFont="1" applyFill="1" applyBorder="1" applyAlignment="1">
      <alignment horizontal="left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3" fillId="2" borderId="20" xfId="0" applyNumberFormat="1" applyFont="1" applyFill="1" applyBorder="1" applyAlignment="1">
      <alignment horizontal="center" vertical="center"/>
    </xf>
    <xf numFmtId="44" fontId="13" fillId="2" borderId="20" xfId="0" applyNumberFormat="1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14" fontId="14" fillId="2" borderId="28" xfId="0" applyNumberFormat="1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center" vertical="center"/>
    </xf>
    <xf numFmtId="44" fontId="13" fillId="2" borderId="20" xfId="0" applyNumberFormat="1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14" fontId="14" fillId="2" borderId="11" xfId="0" applyNumberFormat="1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left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3" fillId="2" borderId="12" xfId="0" applyNumberFormat="1" applyFont="1" applyFill="1" applyBorder="1" applyAlignment="1">
      <alignment horizontal="center" vertical="center"/>
    </xf>
    <xf numFmtId="44" fontId="13" fillId="2" borderId="12" xfId="0" applyNumberFormat="1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14" fontId="14" fillId="2" borderId="24" xfId="0" applyNumberFormat="1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left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3" xfId="0" applyNumberFormat="1" applyFont="1" applyFill="1" applyBorder="1" applyAlignment="1">
      <alignment horizontal="center" vertical="center"/>
    </xf>
    <xf numFmtId="44" fontId="13" fillId="2" borderId="13" xfId="0" applyNumberFormat="1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12" xfId="0" applyNumberFormat="1" applyFont="1" applyFill="1" applyBorder="1" applyAlignment="1">
      <alignment horizontal="center" vertical="center"/>
    </xf>
    <xf numFmtId="44" fontId="13" fillId="2" borderId="12" xfId="0" applyNumberFormat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/>
    </xf>
    <xf numFmtId="44" fontId="13" fillId="2" borderId="13" xfId="0" applyNumberFormat="1" applyFont="1" applyFill="1" applyBorder="1" applyAlignment="1">
      <alignment vertical="center" wrapText="1"/>
    </xf>
    <xf numFmtId="0" fontId="16" fillId="2" borderId="13" xfId="0" applyFont="1" applyFill="1" applyBorder="1" applyAlignment="1">
      <alignment horizontal="center" vertical="center"/>
    </xf>
    <xf numFmtId="14" fontId="14" fillId="2" borderId="26" xfId="0" applyNumberFormat="1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vertical="center" wrapText="1"/>
    </xf>
    <xf numFmtId="0" fontId="13" fillId="2" borderId="23" xfId="0" applyFont="1" applyFill="1" applyBorder="1" applyAlignment="1">
      <alignment horizontal="left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23" xfId="0" applyNumberFormat="1" applyFont="1" applyFill="1" applyBorder="1" applyAlignment="1">
      <alignment horizontal="center" vertical="center"/>
    </xf>
    <xf numFmtId="44" fontId="13" fillId="2" borderId="23" xfId="0" applyNumberFormat="1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14" fontId="14" fillId="2" borderId="55" xfId="0" applyNumberFormat="1" applyFont="1" applyFill="1" applyBorder="1" applyAlignment="1">
      <alignment horizontal="center" vertical="center" wrapText="1"/>
    </xf>
    <xf numFmtId="0" fontId="13" fillId="2" borderId="56" xfId="0" applyFont="1" applyFill="1" applyBorder="1" applyAlignment="1">
      <alignment horizontal="center" vertical="center" wrapText="1"/>
    </xf>
    <xf numFmtId="0" fontId="13" fillId="2" borderId="56" xfId="0" applyFont="1" applyFill="1" applyBorder="1" applyAlignment="1">
      <alignment horizontal="left" vertical="center" wrapText="1"/>
    </xf>
    <xf numFmtId="0" fontId="22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5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14" fontId="14" fillId="2" borderId="59" xfId="0" applyNumberFormat="1" applyFont="1" applyFill="1" applyBorder="1" applyAlignment="1">
      <alignment horizontal="center" vertical="center" wrapText="1"/>
    </xf>
    <xf numFmtId="0" fontId="13" fillId="2" borderId="60" xfId="0" applyFont="1" applyFill="1" applyBorder="1" applyAlignment="1">
      <alignment horizontal="center" vertical="center" wrapText="1"/>
    </xf>
    <xf numFmtId="0" fontId="13" fillId="2" borderId="60" xfId="0" applyFont="1" applyFill="1" applyBorder="1" applyAlignment="1">
      <alignment horizontal="left" vertical="center" wrapText="1"/>
    </xf>
    <xf numFmtId="0" fontId="13" fillId="2" borderId="61" xfId="0" applyFont="1" applyFill="1" applyBorder="1" applyAlignment="1">
      <alignment horizontal="center" vertical="center" wrapText="1"/>
    </xf>
    <xf numFmtId="0" fontId="13" fillId="2" borderId="60" xfId="0" applyNumberFormat="1" applyFont="1" applyFill="1" applyBorder="1" applyAlignment="1">
      <alignment horizontal="center" vertical="center"/>
    </xf>
    <xf numFmtId="44" fontId="13" fillId="2" borderId="60" xfId="0" applyNumberFormat="1" applyFont="1" applyFill="1" applyBorder="1" applyAlignment="1">
      <alignment horizontal="center" vertical="center" wrapText="1"/>
    </xf>
    <xf numFmtId="0" fontId="13" fillId="2" borderId="62" xfId="0" applyFont="1" applyFill="1" applyBorder="1" applyAlignment="1">
      <alignment horizontal="center" vertical="center" wrapText="1"/>
    </xf>
    <xf numFmtId="14" fontId="14" fillId="2" borderId="11" xfId="0" applyNumberFormat="1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center" vertical="center" wrapText="1"/>
    </xf>
    <xf numFmtId="14" fontId="14" fillId="2" borderId="18" xfId="0" applyNumberFormat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center" vertical="center"/>
    </xf>
    <xf numFmtId="44" fontId="13" fillId="2" borderId="13" xfId="0" applyNumberFormat="1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57" xfId="0" applyFont="1" applyFill="1" applyBorder="1" applyAlignment="1">
      <alignment horizontal="center" vertical="center" wrapText="1"/>
    </xf>
    <xf numFmtId="14" fontId="14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center" vertical="center"/>
    </xf>
    <xf numFmtId="44" fontId="13" fillId="2" borderId="2" xfId="0" applyNumberFormat="1" applyFont="1" applyFill="1" applyBorder="1" applyAlignment="1">
      <alignment horizontal="center" vertical="center" wrapText="1"/>
    </xf>
    <xf numFmtId="14" fontId="14" fillId="2" borderId="0" xfId="0" applyNumberFormat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vertical="center" wrapText="1"/>
    </xf>
    <xf numFmtId="0" fontId="13" fillId="2" borderId="39" xfId="0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center" vertical="center"/>
    </xf>
    <xf numFmtId="44" fontId="13" fillId="2" borderId="39" xfId="0" applyNumberFormat="1" applyFont="1" applyFill="1" applyBorder="1" applyAlignment="1">
      <alignment horizontal="center" vertical="center" wrapText="1"/>
    </xf>
    <xf numFmtId="14" fontId="22" fillId="0" borderId="0" xfId="0" applyNumberFormat="1" applyFont="1" applyBorder="1" applyAlignment="1">
      <alignment horizontal="center" vertical="center"/>
    </xf>
    <xf numFmtId="14" fontId="22" fillId="0" borderId="0" xfId="0" applyNumberFormat="1" applyFont="1" applyBorder="1" applyAlignment="1">
      <alignment vertical="center"/>
    </xf>
    <xf numFmtId="44" fontId="4" fillId="0" borderId="13" xfId="0" applyNumberFormat="1" applyFont="1" applyBorder="1"/>
    <xf numFmtId="0" fontId="13" fillId="0" borderId="0" xfId="0" applyFont="1" applyBorder="1" applyAlignment="1">
      <alignment horizontal="center" vertical="center" wrapText="1"/>
    </xf>
    <xf numFmtId="14" fontId="14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13" fillId="0" borderId="0" xfId="0" applyFont="1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44" fontId="16" fillId="0" borderId="0" xfId="0" applyNumberFormat="1" applyFont="1" applyBorder="1"/>
    <xf numFmtId="0" fontId="13" fillId="0" borderId="0" xfId="0" applyFont="1" applyAlignment="1">
      <alignment horizontal="center" vertical="center"/>
    </xf>
    <xf numFmtId="0" fontId="16" fillId="0" borderId="13" xfId="0" applyNumberFormat="1" applyFont="1" applyBorder="1" applyAlignment="1">
      <alignment horizontal="center" vertical="center" wrapText="1"/>
    </xf>
  </cellXfs>
  <cellStyles count="4">
    <cellStyle name="Normal" xfId="0" builtinId="0"/>
    <cellStyle name="Normal 2 2" xfId="2" xr:uid="{00000000-0005-0000-0000-000001000000}"/>
    <cellStyle name="Normal 3 2" xfId="3" xr:uid="{00000000-0005-0000-0000-000002000000}"/>
    <cellStyle name="Normal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149985</xdr:rowOff>
    </xdr:from>
    <xdr:to>
      <xdr:col>2</xdr:col>
      <xdr:colOff>85726</xdr:colOff>
      <xdr:row>2</xdr:row>
      <xdr:rowOff>266645</xdr:rowOff>
    </xdr:to>
    <xdr:pic>
      <xdr:nvPicPr>
        <xdr:cNvPr id="4" name="Imagen 4" descr="Logos DIF GDL Pagina Web-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9985"/>
          <a:ext cx="1504950" cy="87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23</xdr:row>
      <xdr:rowOff>149985</xdr:rowOff>
    </xdr:from>
    <xdr:to>
      <xdr:col>2</xdr:col>
      <xdr:colOff>514349</xdr:colOff>
      <xdr:row>25</xdr:row>
      <xdr:rowOff>266645</xdr:rowOff>
    </xdr:to>
    <xdr:pic>
      <xdr:nvPicPr>
        <xdr:cNvPr id="3" name="Imagen 4" descr="Logos DIF GDL Pagina Web-0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985"/>
          <a:ext cx="1602920" cy="877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43</xdr:row>
      <xdr:rowOff>149985</xdr:rowOff>
    </xdr:from>
    <xdr:to>
      <xdr:col>2</xdr:col>
      <xdr:colOff>514349</xdr:colOff>
      <xdr:row>45</xdr:row>
      <xdr:rowOff>266645</xdr:rowOff>
    </xdr:to>
    <xdr:pic>
      <xdr:nvPicPr>
        <xdr:cNvPr id="5" name="Imagen 4" descr="Logos DIF GDL Pagina Web-0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7212"/>
          <a:ext cx="1602920" cy="877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61</xdr:row>
      <xdr:rowOff>149985</xdr:rowOff>
    </xdr:from>
    <xdr:to>
      <xdr:col>2</xdr:col>
      <xdr:colOff>514349</xdr:colOff>
      <xdr:row>63</xdr:row>
      <xdr:rowOff>266645</xdr:rowOff>
    </xdr:to>
    <xdr:pic>
      <xdr:nvPicPr>
        <xdr:cNvPr id="6" name="Imagen 5" descr="Logos DIF GDL Pagina Web-0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52360"/>
          <a:ext cx="1602921" cy="874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316969</xdr:colOff>
      <xdr:row>0</xdr:row>
      <xdr:rowOff>219075</xdr:rowOff>
    </xdr:from>
    <xdr:to>
      <xdr:col>1</xdr:col>
      <xdr:colOff>494128</xdr:colOff>
      <xdr:row>2</xdr:row>
      <xdr:rowOff>133350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6969" y="219075"/>
          <a:ext cx="1472559" cy="676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370116</xdr:colOff>
      <xdr:row>0</xdr:row>
      <xdr:rowOff>47629</xdr:rowOff>
    </xdr:from>
    <xdr:to>
      <xdr:col>2</xdr:col>
      <xdr:colOff>858611</xdr:colOff>
      <xdr:row>2</xdr:row>
      <xdr:rowOff>178704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9730" y="47629"/>
          <a:ext cx="2041070" cy="89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2"/>
  <sheetViews>
    <sheetView tabSelected="1" zoomScaleNormal="100" workbookViewId="0">
      <selection activeCell="A2" sqref="A2:J2"/>
    </sheetView>
  </sheetViews>
  <sheetFormatPr baseColWidth="10" defaultRowHeight="15.75"/>
  <cols>
    <col min="1" max="1" width="15.7109375" style="155" customWidth="1"/>
    <col min="2" max="2" width="5.5703125" style="155" bestFit="1" customWidth="1"/>
    <col min="3" max="3" width="26.7109375" style="92" customWidth="1"/>
    <col min="4" max="4" width="24.42578125" style="155" customWidth="1"/>
    <col min="5" max="5" width="14" style="155" customWidth="1"/>
    <col min="6" max="6" width="7.7109375" style="92" customWidth="1"/>
    <col min="7" max="7" width="8.140625" style="146" customWidth="1"/>
    <col min="8" max="8" width="12.42578125" style="155" bestFit="1" customWidth="1"/>
    <col min="9" max="9" width="15.28515625" style="146" bestFit="1" customWidth="1"/>
    <col min="10" max="10" width="24.28515625" style="146" customWidth="1"/>
    <col min="11" max="16384" width="11.42578125" style="146"/>
  </cols>
  <sheetData>
    <row r="1" spans="1:10" ht="30" customHeight="1">
      <c r="A1" s="143" t="s">
        <v>56</v>
      </c>
      <c r="B1" s="144"/>
      <c r="C1" s="144"/>
      <c r="D1" s="144"/>
      <c r="E1" s="144"/>
      <c r="F1" s="144"/>
      <c r="G1" s="144"/>
      <c r="H1" s="144"/>
      <c r="I1" s="144"/>
      <c r="J1" s="145"/>
    </row>
    <row r="2" spans="1:10" ht="30" customHeight="1">
      <c r="A2" s="147" t="s">
        <v>91</v>
      </c>
      <c r="B2" s="148"/>
      <c r="C2" s="148"/>
      <c r="D2" s="148"/>
      <c r="E2" s="148"/>
      <c r="F2" s="148"/>
      <c r="G2" s="148"/>
      <c r="H2" s="148"/>
      <c r="I2" s="148"/>
      <c r="J2" s="149"/>
    </row>
    <row r="3" spans="1:10" ht="30" customHeight="1" thickBot="1">
      <c r="A3" s="150" t="s">
        <v>0</v>
      </c>
      <c r="B3" s="151"/>
      <c r="C3" s="151"/>
      <c r="D3" s="151"/>
      <c r="E3" s="151"/>
      <c r="F3" s="151"/>
      <c r="G3" s="151"/>
      <c r="H3" s="151"/>
      <c r="I3" s="151"/>
      <c r="J3" s="152"/>
    </row>
    <row r="4" spans="1:10" ht="30" customHeight="1">
      <c r="A4" s="157" t="s">
        <v>1</v>
      </c>
      <c r="B4" s="158" t="s">
        <v>2</v>
      </c>
      <c r="C4" s="159" t="s">
        <v>3</v>
      </c>
      <c r="D4" s="160" t="s">
        <v>4</v>
      </c>
      <c r="E4" s="158" t="s">
        <v>5</v>
      </c>
      <c r="F4" s="161" t="s">
        <v>26</v>
      </c>
      <c r="G4" s="162" t="s">
        <v>6</v>
      </c>
      <c r="H4" s="163" t="s">
        <v>7</v>
      </c>
      <c r="I4" s="163" t="s">
        <v>8</v>
      </c>
      <c r="J4" s="158" t="s">
        <v>9</v>
      </c>
    </row>
    <row r="5" spans="1:10" s="153" customFormat="1" ht="28.5">
      <c r="A5" s="164">
        <v>46113</v>
      </c>
      <c r="B5" s="165">
        <v>1237</v>
      </c>
      <c r="C5" s="166" t="s">
        <v>58</v>
      </c>
      <c r="D5" s="167" t="s">
        <v>59</v>
      </c>
      <c r="E5" s="168" t="s">
        <v>13</v>
      </c>
      <c r="F5" s="169" t="s">
        <v>38</v>
      </c>
      <c r="G5" s="170">
        <v>220</v>
      </c>
      <c r="H5" s="171">
        <v>328.02</v>
      </c>
      <c r="I5" s="171">
        <f>H5*G5</f>
        <v>72164.399999999994</v>
      </c>
      <c r="J5" s="172" t="s">
        <v>37</v>
      </c>
    </row>
    <row r="6" spans="1:10" s="153" customFormat="1" ht="28.5">
      <c r="A6" s="164">
        <v>46113</v>
      </c>
      <c r="B6" s="165">
        <v>1238</v>
      </c>
      <c r="C6" s="166" t="s">
        <v>60</v>
      </c>
      <c r="D6" s="167" t="s">
        <v>61</v>
      </c>
      <c r="E6" s="168" t="s">
        <v>13</v>
      </c>
      <c r="F6" s="169" t="s">
        <v>38</v>
      </c>
      <c r="G6" s="170">
        <v>3</v>
      </c>
      <c r="H6" s="171">
        <v>300</v>
      </c>
      <c r="I6" s="171">
        <f>H6*G6</f>
        <v>900</v>
      </c>
      <c r="J6" s="173" t="s">
        <v>37</v>
      </c>
    </row>
    <row r="7" spans="1:10" s="153" customFormat="1" ht="27.4" customHeight="1">
      <c r="A7" s="174">
        <v>46113</v>
      </c>
      <c r="B7" s="175">
        <v>1239</v>
      </c>
      <c r="C7" s="176" t="s">
        <v>62</v>
      </c>
      <c r="D7" s="176" t="s">
        <v>63</v>
      </c>
      <c r="E7" s="165" t="s">
        <v>64</v>
      </c>
      <c r="F7" s="175" t="s">
        <v>39</v>
      </c>
      <c r="G7" s="177">
        <v>1</v>
      </c>
      <c r="H7" s="178">
        <v>1000</v>
      </c>
      <c r="I7" s="178">
        <f>H7*G7</f>
        <v>1000</v>
      </c>
      <c r="J7" s="179" t="s">
        <v>37</v>
      </c>
    </row>
    <row r="8" spans="1:10" s="153" customFormat="1" ht="21.95" customHeight="1">
      <c r="A8" s="180"/>
      <c r="B8" s="181"/>
      <c r="C8" s="182"/>
      <c r="D8" s="182"/>
      <c r="E8" s="183" t="s">
        <v>65</v>
      </c>
      <c r="F8" s="181"/>
      <c r="G8" s="184"/>
      <c r="H8" s="185"/>
      <c r="I8" s="185"/>
      <c r="J8" s="186"/>
    </row>
    <row r="9" spans="1:10" s="153" customFormat="1">
      <c r="A9" s="187">
        <v>46120</v>
      </c>
      <c r="B9" s="175">
        <v>1240</v>
      </c>
      <c r="C9" s="166" t="s">
        <v>66</v>
      </c>
      <c r="D9" s="176" t="s">
        <v>71</v>
      </c>
      <c r="E9" s="168" t="s">
        <v>13</v>
      </c>
      <c r="F9" s="169" t="s">
        <v>72</v>
      </c>
      <c r="G9" s="170">
        <v>1792</v>
      </c>
      <c r="H9" s="171">
        <v>30</v>
      </c>
      <c r="I9" s="171">
        <f>H9*G9</f>
        <v>53760</v>
      </c>
      <c r="J9" s="179" t="s">
        <v>37</v>
      </c>
    </row>
    <row r="10" spans="1:10" s="153" customFormat="1">
      <c r="A10" s="174"/>
      <c r="B10" s="188"/>
      <c r="C10" s="166" t="s">
        <v>67</v>
      </c>
      <c r="D10" s="189"/>
      <c r="E10" s="168" t="s">
        <v>13</v>
      </c>
      <c r="F10" s="169" t="s">
        <v>72</v>
      </c>
      <c r="G10" s="170">
        <v>25</v>
      </c>
      <c r="H10" s="171">
        <v>16</v>
      </c>
      <c r="I10" s="171">
        <f t="shared" ref="I10:I23" si="0">H10*G10</f>
        <v>400</v>
      </c>
      <c r="J10" s="190"/>
    </row>
    <row r="11" spans="1:10" s="153" customFormat="1">
      <c r="A11" s="174"/>
      <c r="B11" s="188"/>
      <c r="C11" s="166" t="s">
        <v>68</v>
      </c>
      <c r="D11" s="189"/>
      <c r="E11" s="168" t="s">
        <v>13</v>
      </c>
      <c r="F11" s="169" t="s">
        <v>73</v>
      </c>
      <c r="G11" s="170">
        <v>1</v>
      </c>
      <c r="H11" s="171">
        <v>18</v>
      </c>
      <c r="I11" s="171">
        <f t="shared" si="0"/>
        <v>18</v>
      </c>
      <c r="J11" s="190"/>
    </row>
    <row r="12" spans="1:10" s="153" customFormat="1">
      <c r="A12" s="174"/>
      <c r="B12" s="188"/>
      <c r="C12" s="166" t="s">
        <v>69</v>
      </c>
      <c r="D12" s="189"/>
      <c r="E12" s="168" t="s">
        <v>13</v>
      </c>
      <c r="F12" s="169" t="s">
        <v>38</v>
      </c>
      <c r="G12" s="170">
        <v>4</v>
      </c>
      <c r="H12" s="171">
        <v>6</v>
      </c>
      <c r="I12" s="171">
        <f t="shared" si="0"/>
        <v>24</v>
      </c>
      <c r="J12" s="190"/>
    </row>
    <row r="13" spans="1:10" s="153" customFormat="1">
      <c r="A13" s="180"/>
      <c r="B13" s="181"/>
      <c r="C13" s="191" t="s">
        <v>70</v>
      </c>
      <c r="D13" s="182"/>
      <c r="E13" s="168" t="s">
        <v>13</v>
      </c>
      <c r="F13" s="169" t="s">
        <v>39</v>
      </c>
      <c r="G13" s="170">
        <v>1</v>
      </c>
      <c r="H13" s="171">
        <v>21</v>
      </c>
      <c r="I13" s="171">
        <f t="shared" si="0"/>
        <v>21</v>
      </c>
      <c r="J13" s="186"/>
    </row>
    <row r="14" spans="1:10" s="153" customFormat="1" ht="28.5">
      <c r="A14" s="164">
        <v>46120</v>
      </c>
      <c r="B14" s="165">
        <v>1241</v>
      </c>
      <c r="C14" s="166" t="s">
        <v>74</v>
      </c>
      <c r="D14" s="167" t="s">
        <v>90</v>
      </c>
      <c r="E14" s="165" t="s">
        <v>13</v>
      </c>
      <c r="F14" s="192" t="s">
        <v>38</v>
      </c>
      <c r="G14" s="193">
        <v>560</v>
      </c>
      <c r="H14" s="194">
        <v>112</v>
      </c>
      <c r="I14" s="194">
        <f t="shared" si="0"/>
        <v>62720</v>
      </c>
      <c r="J14" s="172" t="s">
        <v>37</v>
      </c>
    </row>
    <row r="15" spans="1:10" s="153" customFormat="1">
      <c r="A15" s="174">
        <v>46120</v>
      </c>
      <c r="B15" s="188">
        <v>1242</v>
      </c>
      <c r="C15" s="191" t="s">
        <v>76</v>
      </c>
      <c r="D15" s="189" t="s">
        <v>77</v>
      </c>
      <c r="E15" s="195" t="s">
        <v>13</v>
      </c>
      <c r="F15" s="196" t="s">
        <v>78</v>
      </c>
      <c r="G15" s="197">
        <v>16</v>
      </c>
      <c r="H15" s="198">
        <v>300.52999999999997</v>
      </c>
      <c r="I15" s="198">
        <f t="shared" si="0"/>
        <v>4808.4799999999996</v>
      </c>
      <c r="J15" s="190" t="s">
        <v>37</v>
      </c>
    </row>
    <row r="16" spans="1:10" s="153" customFormat="1">
      <c r="A16" s="174"/>
      <c r="B16" s="188"/>
      <c r="C16" s="166" t="s">
        <v>79</v>
      </c>
      <c r="D16" s="189"/>
      <c r="E16" s="199" t="s">
        <v>13</v>
      </c>
      <c r="F16" s="192" t="s">
        <v>78</v>
      </c>
      <c r="G16" s="193">
        <v>10</v>
      </c>
      <c r="H16" s="194">
        <v>352.47</v>
      </c>
      <c r="I16" s="198">
        <f t="shared" si="0"/>
        <v>3524.7000000000003</v>
      </c>
      <c r="J16" s="190"/>
    </row>
    <row r="17" spans="1:13" s="153" customFormat="1">
      <c r="A17" s="174"/>
      <c r="B17" s="188"/>
      <c r="C17" s="166" t="s">
        <v>80</v>
      </c>
      <c r="D17" s="189"/>
      <c r="E17" s="199" t="s">
        <v>13</v>
      </c>
      <c r="F17" s="192" t="s">
        <v>78</v>
      </c>
      <c r="G17" s="193">
        <v>12</v>
      </c>
      <c r="H17" s="194">
        <v>341.63</v>
      </c>
      <c r="I17" s="200">
        <f t="shared" si="0"/>
        <v>4099.5599999999995</v>
      </c>
      <c r="J17" s="190"/>
    </row>
    <row r="18" spans="1:13" s="153" customFormat="1" ht="28.5">
      <c r="A18" s="180"/>
      <c r="B18" s="181"/>
      <c r="C18" s="166" t="s">
        <v>81</v>
      </c>
      <c r="D18" s="182"/>
      <c r="E18" s="201" t="s">
        <v>65</v>
      </c>
      <c r="F18" s="192" t="s">
        <v>78</v>
      </c>
      <c r="G18" s="193">
        <v>5</v>
      </c>
      <c r="H18" s="194">
        <v>588.65</v>
      </c>
      <c r="I18" s="200">
        <f t="shared" si="0"/>
        <v>2943.25</v>
      </c>
      <c r="J18" s="186"/>
    </row>
    <row r="19" spans="1:13" s="153" customFormat="1" ht="42.75">
      <c r="A19" s="164">
        <v>46125</v>
      </c>
      <c r="B19" s="165">
        <v>1243</v>
      </c>
      <c r="C19" s="166" t="s">
        <v>82</v>
      </c>
      <c r="D19" s="167" t="s">
        <v>83</v>
      </c>
      <c r="E19" s="165" t="s">
        <v>13</v>
      </c>
      <c r="F19" s="192" t="s">
        <v>84</v>
      </c>
      <c r="G19" s="193">
        <v>7</v>
      </c>
      <c r="H19" s="194">
        <v>100</v>
      </c>
      <c r="I19" s="194">
        <f t="shared" si="0"/>
        <v>700</v>
      </c>
      <c r="J19" s="172" t="s">
        <v>37</v>
      </c>
    </row>
    <row r="20" spans="1:13" s="153" customFormat="1" ht="28.5">
      <c r="A20" s="187">
        <v>46125</v>
      </c>
      <c r="B20" s="175">
        <v>1244</v>
      </c>
      <c r="C20" s="166" t="s">
        <v>85</v>
      </c>
      <c r="D20" s="175" t="s">
        <v>57</v>
      </c>
      <c r="E20" s="165" t="s">
        <v>13</v>
      </c>
      <c r="F20" s="192" t="s">
        <v>39</v>
      </c>
      <c r="G20" s="193">
        <v>1</v>
      </c>
      <c r="H20" s="194">
        <v>50</v>
      </c>
      <c r="I20" s="194">
        <f t="shared" si="0"/>
        <v>50</v>
      </c>
      <c r="J20" s="172" t="s">
        <v>37</v>
      </c>
    </row>
    <row r="21" spans="1:13" s="153" customFormat="1" ht="28.5">
      <c r="A21" s="180"/>
      <c r="B21" s="181"/>
      <c r="C21" s="166" t="s">
        <v>86</v>
      </c>
      <c r="D21" s="181"/>
      <c r="E21" s="165" t="s">
        <v>13</v>
      </c>
      <c r="F21" s="192" t="s">
        <v>38</v>
      </c>
      <c r="G21" s="193">
        <v>3</v>
      </c>
      <c r="H21" s="194">
        <v>50</v>
      </c>
      <c r="I21" s="194">
        <f t="shared" si="0"/>
        <v>150</v>
      </c>
      <c r="J21" s="172" t="s">
        <v>37</v>
      </c>
    </row>
    <row r="22" spans="1:13" s="153" customFormat="1" ht="28.5">
      <c r="A22" s="164">
        <v>46126</v>
      </c>
      <c r="B22" s="165">
        <v>1245</v>
      </c>
      <c r="C22" s="166" t="s">
        <v>197</v>
      </c>
      <c r="D22" s="166" t="s">
        <v>87</v>
      </c>
      <c r="E22" s="165" t="s">
        <v>13</v>
      </c>
      <c r="F22" s="192" t="s">
        <v>38</v>
      </c>
      <c r="G22" s="193">
        <v>1200</v>
      </c>
      <c r="H22" s="194">
        <v>25.5</v>
      </c>
      <c r="I22" s="194">
        <f t="shared" si="0"/>
        <v>30600</v>
      </c>
      <c r="J22" s="172" t="s">
        <v>37</v>
      </c>
      <c r="M22" s="154"/>
    </row>
    <row r="23" spans="1:13" s="153" customFormat="1" ht="29.25" thickBot="1">
      <c r="A23" s="202">
        <v>46126</v>
      </c>
      <c r="B23" s="203">
        <v>1246</v>
      </c>
      <c r="C23" s="204" t="s">
        <v>88</v>
      </c>
      <c r="D23" s="205" t="s">
        <v>89</v>
      </c>
      <c r="E23" s="203" t="s">
        <v>13</v>
      </c>
      <c r="F23" s="206" t="s">
        <v>38</v>
      </c>
      <c r="G23" s="207">
        <v>250</v>
      </c>
      <c r="H23" s="208">
        <v>15</v>
      </c>
      <c r="I23" s="208">
        <f t="shared" si="0"/>
        <v>3750</v>
      </c>
      <c r="J23" s="209" t="s">
        <v>37</v>
      </c>
    </row>
    <row r="24" spans="1:13" ht="30" customHeight="1">
      <c r="A24" s="210" t="s">
        <v>56</v>
      </c>
      <c r="B24" s="211"/>
      <c r="C24" s="211"/>
      <c r="D24" s="211"/>
      <c r="E24" s="211"/>
      <c r="F24" s="211"/>
      <c r="G24" s="211"/>
      <c r="H24" s="211"/>
      <c r="I24" s="211"/>
      <c r="J24" s="212"/>
    </row>
    <row r="25" spans="1:13" ht="30" customHeight="1">
      <c r="A25" s="213" t="s">
        <v>91</v>
      </c>
      <c r="B25" s="214"/>
      <c r="C25" s="214"/>
      <c r="D25" s="214"/>
      <c r="E25" s="214"/>
      <c r="F25" s="214"/>
      <c r="G25" s="214"/>
      <c r="H25" s="214"/>
      <c r="I25" s="214"/>
      <c r="J25" s="215"/>
    </row>
    <row r="26" spans="1:13" ht="30" customHeight="1" thickBot="1">
      <c r="A26" s="216" t="s">
        <v>0</v>
      </c>
      <c r="B26" s="217"/>
      <c r="C26" s="217"/>
      <c r="D26" s="217"/>
      <c r="E26" s="217"/>
      <c r="F26" s="217"/>
      <c r="G26" s="217"/>
      <c r="H26" s="217"/>
      <c r="I26" s="217"/>
      <c r="J26" s="218"/>
    </row>
    <row r="27" spans="1:13" ht="30" customHeight="1">
      <c r="A27" s="157" t="s">
        <v>1</v>
      </c>
      <c r="B27" s="158" t="s">
        <v>2</v>
      </c>
      <c r="C27" s="159" t="s">
        <v>3</v>
      </c>
      <c r="D27" s="160" t="s">
        <v>4</v>
      </c>
      <c r="E27" s="158" t="s">
        <v>5</v>
      </c>
      <c r="F27" s="161" t="s">
        <v>26</v>
      </c>
      <c r="G27" s="162" t="s">
        <v>6</v>
      </c>
      <c r="H27" s="163" t="s">
        <v>7</v>
      </c>
      <c r="I27" s="163" t="s">
        <v>8</v>
      </c>
      <c r="J27" s="158" t="s">
        <v>9</v>
      </c>
    </row>
    <row r="28" spans="1:13" s="153" customFormat="1" ht="28.5">
      <c r="A28" s="164">
        <v>46127</v>
      </c>
      <c r="B28" s="165">
        <v>1247</v>
      </c>
      <c r="C28" s="166" t="s">
        <v>92</v>
      </c>
      <c r="D28" s="167" t="s">
        <v>93</v>
      </c>
      <c r="E28" s="165" t="s">
        <v>13</v>
      </c>
      <c r="F28" s="192" t="s">
        <v>38</v>
      </c>
      <c r="G28" s="193">
        <v>833</v>
      </c>
      <c r="H28" s="194">
        <v>259</v>
      </c>
      <c r="I28" s="194">
        <f>H28*G28</f>
        <v>215747</v>
      </c>
      <c r="J28" s="172" t="s">
        <v>37</v>
      </c>
    </row>
    <row r="29" spans="1:13" s="153" customFormat="1" ht="25.7" customHeight="1">
      <c r="A29" s="174">
        <v>46126</v>
      </c>
      <c r="B29" s="175">
        <v>1248</v>
      </c>
      <c r="C29" s="176" t="s">
        <v>94</v>
      </c>
      <c r="D29" s="176" t="s">
        <v>95</v>
      </c>
      <c r="E29" s="165" t="s">
        <v>64</v>
      </c>
      <c r="F29" s="175" t="s">
        <v>96</v>
      </c>
      <c r="G29" s="177">
        <v>1</v>
      </c>
      <c r="H29" s="178">
        <v>16430</v>
      </c>
      <c r="I29" s="178">
        <f>H29*G29</f>
        <v>16430</v>
      </c>
      <c r="J29" s="179" t="s">
        <v>37</v>
      </c>
    </row>
    <row r="30" spans="1:13" s="153" customFormat="1" ht="24.4" customHeight="1">
      <c r="A30" s="180"/>
      <c r="B30" s="181"/>
      <c r="C30" s="182"/>
      <c r="D30" s="182"/>
      <c r="E30" s="183" t="s">
        <v>65</v>
      </c>
      <c r="F30" s="181"/>
      <c r="G30" s="184"/>
      <c r="H30" s="185"/>
      <c r="I30" s="185"/>
      <c r="J30" s="186"/>
    </row>
    <row r="31" spans="1:13" s="153" customFormat="1" ht="23.25" customHeight="1">
      <c r="A31" s="187">
        <v>46127</v>
      </c>
      <c r="B31" s="175">
        <v>1249</v>
      </c>
      <c r="C31" s="166" t="s">
        <v>97</v>
      </c>
      <c r="D31" s="176" t="s">
        <v>98</v>
      </c>
      <c r="E31" s="165" t="s">
        <v>13</v>
      </c>
      <c r="F31" s="192" t="s">
        <v>38</v>
      </c>
      <c r="G31" s="193">
        <v>2400</v>
      </c>
      <c r="H31" s="194">
        <v>99</v>
      </c>
      <c r="I31" s="194">
        <f>H31*G31</f>
        <v>237600</v>
      </c>
      <c r="J31" s="179" t="s">
        <v>37</v>
      </c>
    </row>
    <row r="32" spans="1:13" s="153" customFormat="1" ht="23.25" customHeight="1">
      <c r="A32" s="180"/>
      <c r="B32" s="181"/>
      <c r="C32" s="166" t="s">
        <v>99</v>
      </c>
      <c r="D32" s="182"/>
      <c r="E32" s="165" t="s">
        <v>13</v>
      </c>
      <c r="F32" s="192" t="s">
        <v>38</v>
      </c>
      <c r="G32" s="193">
        <v>36</v>
      </c>
      <c r="H32" s="194">
        <v>599</v>
      </c>
      <c r="I32" s="194">
        <f>H32*G32</f>
        <v>21564</v>
      </c>
      <c r="J32" s="186"/>
    </row>
    <row r="33" spans="1:10" s="153" customFormat="1" ht="23.25" customHeight="1">
      <c r="A33" s="187">
        <v>46128</v>
      </c>
      <c r="B33" s="175">
        <v>1250</v>
      </c>
      <c r="C33" s="166" t="s">
        <v>100</v>
      </c>
      <c r="D33" s="176" t="s">
        <v>75</v>
      </c>
      <c r="E33" s="165" t="s">
        <v>13</v>
      </c>
      <c r="F33" s="192" t="s">
        <v>103</v>
      </c>
      <c r="G33" s="193">
        <v>3</v>
      </c>
      <c r="H33" s="194">
        <v>1200</v>
      </c>
      <c r="I33" s="194">
        <f t="shared" ref="I33:I43" si="1">H33*G33</f>
        <v>3600</v>
      </c>
      <c r="J33" s="179" t="s">
        <v>37</v>
      </c>
    </row>
    <row r="34" spans="1:10" s="153" customFormat="1" ht="23.25" customHeight="1">
      <c r="A34" s="174"/>
      <c r="B34" s="188"/>
      <c r="C34" s="166" t="s">
        <v>101</v>
      </c>
      <c r="D34" s="189"/>
      <c r="E34" s="165" t="s">
        <v>13</v>
      </c>
      <c r="F34" s="192" t="s">
        <v>103</v>
      </c>
      <c r="G34" s="193">
        <v>25</v>
      </c>
      <c r="H34" s="194">
        <v>145.13999999999999</v>
      </c>
      <c r="I34" s="194">
        <f t="shared" si="1"/>
        <v>3628.4999999999995</v>
      </c>
      <c r="J34" s="190"/>
    </row>
    <row r="35" spans="1:10" s="153" customFormat="1" ht="23.25" customHeight="1">
      <c r="A35" s="180"/>
      <c r="B35" s="181"/>
      <c r="C35" s="166" t="s">
        <v>102</v>
      </c>
      <c r="D35" s="182"/>
      <c r="E35" s="165" t="s">
        <v>13</v>
      </c>
      <c r="F35" s="192" t="s">
        <v>104</v>
      </c>
      <c r="G35" s="193">
        <v>1</v>
      </c>
      <c r="H35" s="194">
        <v>1000</v>
      </c>
      <c r="I35" s="194">
        <f t="shared" si="1"/>
        <v>1000</v>
      </c>
      <c r="J35" s="186"/>
    </row>
    <row r="36" spans="1:10" s="153" customFormat="1" ht="23.25" customHeight="1">
      <c r="A36" s="187">
        <v>46135</v>
      </c>
      <c r="B36" s="175">
        <v>1251</v>
      </c>
      <c r="C36" s="166" t="s">
        <v>105</v>
      </c>
      <c r="D36" s="176" t="s">
        <v>108</v>
      </c>
      <c r="E36" s="165" t="s">
        <v>13</v>
      </c>
      <c r="F36" s="192" t="s">
        <v>38</v>
      </c>
      <c r="G36" s="193">
        <v>20</v>
      </c>
      <c r="H36" s="194">
        <v>330</v>
      </c>
      <c r="I36" s="194">
        <f t="shared" si="1"/>
        <v>6600</v>
      </c>
      <c r="J36" s="172" t="s">
        <v>37</v>
      </c>
    </row>
    <row r="37" spans="1:10" s="153" customFormat="1" ht="23.25" customHeight="1">
      <c r="A37" s="174"/>
      <c r="B37" s="188"/>
      <c r="C37" s="166" t="s">
        <v>106</v>
      </c>
      <c r="D37" s="189"/>
      <c r="E37" s="165" t="s">
        <v>13</v>
      </c>
      <c r="F37" s="192" t="s">
        <v>38</v>
      </c>
      <c r="G37" s="193">
        <v>20</v>
      </c>
      <c r="H37" s="194">
        <v>240</v>
      </c>
      <c r="I37" s="194">
        <f t="shared" si="1"/>
        <v>4800</v>
      </c>
      <c r="J37" s="172" t="s">
        <v>37</v>
      </c>
    </row>
    <row r="38" spans="1:10" s="153" customFormat="1" ht="23.25" customHeight="1">
      <c r="A38" s="174"/>
      <c r="B38" s="188"/>
      <c r="C38" s="166" t="s">
        <v>107</v>
      </c>
      <c r="D38" s="189"/>
      <c r="E38" s="165" t="s">
        <v>13</v>
      </c>
      <c r="F38" s="192" t="s">
        <v>38</v>
      </c>
      <c r="G38" s="193">
        <v>20</v>
      </c>
      <c r="H38" s="194">
        <v>185</v>
      </c>
      <c r="I38" s="194">
        <f t="shared" si="1"/>
        <v>3700</v>
      </c>
      <c r="J38" s="172" t="s">
        <v>37</v>
      </c>
    </row>
    <row r="39" spans="1:10" s="153" customFormat="1" ht="23.25" customHeight="1">
      <c r="A39" s="180"/>
      <c r="B39" s="181"/>
      <c r="C39" s="166" t="s">
        <v>109</v>
      </c>
      <c r="D39" s="182"/>
      <c r="E39" s="165" t="s">
        <v>13</v>
      </c>
      <c r="F39" s="192" t="s">
        <v>38</v>
      </c>
      <c r="G39" s="193">
        <v>20</v>
      </c>
      <c r="H39" s="194">
        <v>10</v>
      </c>
      <c r="I39" s="194">
        <f t="shared" si="1"/>
        <v>200</v>
      </c>
      <c r="J39" s="172" t="s">
        <v>37</v>
      </c>
    </row>
    <row r="40" spans="1:10" s="153" customFormat="1" ht="28.5">
      <c r="A40" s="164">
        <v>46135</v>
      </c>
      <c r="B40" s="165">
        <v>1252</v>
      </c>
      <c r="C40" s="166" t="s">
        <v>110</v>
      </c>
      <c r="D40" s="167" t="s">
        <v>111</v>
      </c>
      <c r="E40" s="165" t="s">
        <v>13</v>
      </c>
      <c r="F40" s="192" t="s">
        <v>112</v>
      </c>
      <c r="G40" s="193">
        <v>200</v>
      </c>
      <c r="H40" s="194">
        <v>300</v>
      </c>
      <c r="I40" s="194">
        <f t="shared" si="1"/>
        <v>60000</v>
      </c>
      <c r="J40" s="172" t="s">
        <v>37</v>
      </c>
    </row>
    <row r="41" spans="1:10" s="153" customFormat="1" ht="28.5">
      <c r="A41" s="164">
        <v>46135</v>
      </c>
      <c r="B41" s="165">
        <v>1253</v>
      </c>
      <c r="C41" s="166" t="s">
        <v>113</v>
      </c>
      <c r="D41" s="167" t="s">
        <v>114</v>
      </c>
      <c r="E41" s="165" t="s">
        <v>13</v>
      </c>
      <c r="F41" s="192" t="s">
        <v>38</v>
      </c>
      <c r="G41" s="193">
        <v>2000</v>
      </c>
      <c r="H41" s="194">
        <f>I41/G41</f>
        <v>12.8644</v>
      </c>
      <c r="I41" s="194">
        <v>25728.799999999999</v>
      </c>
      <c r="J41" s="172" t="s">
        <v>37</v>
      </c>
    </row>
    <row r="42" spans="1:10" s="153" customFormat="1" ht="22.7" customHeight="1">
      <c r="A42" s="187">
        <v>46135</v>
      </c>
      <c r="B42" s="175">
        <v>1254</v>
      </c>
      <c r="C42" s="166" t="s">
        <v>115</v>
      </c>
      <c r="D42" s="176" t="s">
        <v>117</v>
      </c>
      <c r="E42" s="165" t="s">
        <v>13</v>
      </c>
      <c r="F42" s="192" t="s">
        <v>38</v>
      </c>
      <c r="G42" s="193">
        <v>250</v>
      </c>
      <c r="H42" s="194">
        <v>7</v>
      </c>
      <c r="I42" s="194">
        <f t="shared" si="1"/>
        <v>1750</v>
      </c>
      <c r="J42" s="172" t="s">
        <v>37</v>
      </c>
    </row>
    <row r="43" spans="1:10" s="153" customFormat="1" ht="23.25" customHeight="1" thickBot="1">
      <c r="A43" s="219"/>
      <c r="B43" s="220"/>
      <c r="C43" s="204" t="s">
        <v>116</v>
      </c>
      <c r="D43" s="221"/>
      <c r="E43" s="203" t="s">
        <v>13</v>
      </c>
      <c r="F43" s="206" t="s">
        <v>38</v>
      </c>
      <c r="G43" s="207">
        <v>250</v>
      </c>
      <c r="H43" s="208">
        <v>10</v>
      </c>
      <c r="I43" s="208">
        <f t="shared" si="1"/>
        <v>2500</v>
      </c>
      <c r="J43" s="209" t="s">
        <v>37</v>
      </c>
    </row>
    <row r="44" spans="1:10" ht="30" customHeight="1">
      <c r="A44" s="210" t="s">
        <v>56</v>
      </c>
      <c r="B44" s="211"/>
      <c r="C44" s="211"/>
      <c r="D44" s="211"/>
      <c r="E44" s="211"/>
      <c r="F44" s="211"/>
      <c r="G44" s="211"/>
      <c r="H44" s="211"/>
      <c r="I44" s="211"/>
      <c r="J44" s="212"/>
    </row>
    <row r="45" spans="1:10" ht="30" customHeight="1">
      <c r="A45" s="213" t="s">
        <v>91</v>
      </c>
      <c r="B45" s="214"/>
      <c r="C45" s="214"/>
      <c r="D45" s="214"/>
      <c r="E45" s="214"/>
      <c r="F45" s="214"/>
      <c r="G45" s="214"/>
      <c r="H45" s="214"/>
      <c r="I45" s="214"/>
      <c r="J45" s="215"/>
    </row>
    <row r="46" spans="1:10" ht="30" customHeight="1" thickBot="1">
      <c r="A46" s="216" t="s">
        <v>0</v>
      </c>
      <c r="B46" s="217"/>
      <c r="C46" s="217"/>
      <c r="D46" s="217"/>
      <c r="E46" s="217"/>
      <c r="F46" s="217"/>
      <c r="G46" s="217"/>
      <c r="H46" s="217"/>
      <c r="I46" s="217"/>
      <c r="J46" s="218"/>
    </row>
    <row r="47" spans="1:10" ht="30" customHeight="1" thickBot="1">
      <c r="A47" s="222" t="s">
        <v>1</v>
      </c>
      <c r="B47" s="223" t="s">
        <v>2</v>
      </c>
      <c r="C47" s="224" t="s">
        <v>3</v>
      </c>
      <c r="D47" s="225" t="s">
        <v>4</v>
      </c>
      <c r="E47" s="223" t="s">
        <v>5</v>
      </c>
      <c r="F47" s="226" t="s">
        <v>26</v>
      </c>
      <c r="G47" s="227" t="s">
        <v>6</v>
      </c>
      <c r="H47" s="228" t="s">
        <v>7</v>
      </c>
      <c r="I47" s="228" t="s">
        <v>8</v>
      </c>
      <c r="J47" s="223" t="s">
        <v>9</v>
      </c>
    </row>
    <row r="48" spans="1:10" s="153" customFormat="1">
      <c r="A48" s="229">
        <v>46135</v>
      </c>
      <c r="B48" s="230">
        <v>1255</v>
      </c>
      <c r="C48" s="231" t="s">
        <v>118</v>
      </c>
      <c r="D48" s="231" t="s">
        <v>119</v>
      </c>
      <c r="E48" s="232" t="s">
        <v>13</v>
      </c>
      <c r="F48" s="230" t="s">
        <v>38</v>
      </c>
      <c r="G48" s="233">
        <v>430</v>
      </c>
      <c r="H48" s="234">
        <v>30</v>
      </c>
      <c r="I48" s="234">
        <f>H48*G48</f>
        <v>12900</v>
      </c>
      <c r="J48" s="235" t="s">
        <v>37</v>
      </c>
    </row>
    <row r="49" spans="1:10" s="153" customFormat="1">
      <c r="A49" s="180"/>
      <c r="B49" s="181"/>
      <c r="C49" s="182"/>
      <c r="D49" s="182"/>
      <c r="E49" s="183" t="s">
        <v>65</v>
      </c>
      <c r="F49" s="181"/>
      <c r="G49" s="184"/>
      <c r="H49" s="185"/>
      <c r="I49" s="185"/>
      <c r="J49" s="186"/>
    </row>
    <row r="50" spans="1:10" s="153" customFormat="1" ht="50.25" customHeight="1">
      <c r="A50" s="236">
        <v>46135</v>
      </c>
      <c r="B50" s="195">
        <v>1256</v>
      </c>
      <c r="C50" s="191" t="s">
        <v>120</v>
      </c>
      <c r="D50" s="237" t="s">
        <v>183</v>
      </c>
      <c r="E50" s="195" t="s">
        <v>13</v>
      </c>
      <c r="F50" s="196" t="s">
        <v>38</v>
      </c>
      <c r="G50" s="197">
        <v>2000</v>
      </c>
      <c r="H50" s="198">
        <v>3</v>
      </c>
      <c r="I50" s="198">
        <f t="shared" ref="I50:I56" si="2">H50*G50</f>
        <v>6000</v>
      </c>
      <c r="J50" s="238" t="s">
        <v>37</v>
      </c>
    </row>
    <row r="51" spans="1:10" s="153" customFormat="1" ht="50.25" customHeight="1">
      <c r="A51" s="164">
        <v>46135</v>
      </c>
      <c r="B51" s="165">
        <v>1257</v>
      </c>
      <c r="C51" s="166" t="s">
        <v>121</v>
      </c>
      <c r="D51" s="167" t="s">
        <v>122</v>
      </c>
      <c r="E51" s="165" t="s">
        <v>13</v>
      </c>
      <c r="F51" s="192" t="s">
        <v>112</v>
      </c>
      <c r="G51" s="193">
        <v>8</v>
      </c>
      <c r="H51" s="194">
        <v>269</v>
      </c>
      <c r="I51" s="194">
        <f t="shared" si="2"/>
        <v>2152</v>
      </c>
      <c r="J51" s="172" t="s">
        <v>37</v>
      </c>
    </row>
    <row r="52" spans="1:10" s="153" customFormat="1" ht="28.5">
      <c r="A52" s="236">
        <v>46135</v>
      </c>
      <c r="B52" s="195">
        <v>1258</v>
      </c>
      <c r="C52" s="191" t="s">
        <v>184</v>
      </c>
      <c r="D52" s="237" t="s">
        <v>127</v>
      </c>
      <c r="E52" s="195" t="s">
        <v>13</v>
      </c>
      <c r="F52" s="196" t="s">
        <v>185</v>
      </c>
      <c r="G52" s="197">
        <v>6</v>
      </c>
      <c r="H52" s="198">
        <v>300</v>
      </c>
      <c r="I52" s="198">
        <f t="shared" si="2"/>
        <v>1800</v>
      </c>
      <c r="J52" s="238" t="s">
        <v>37</v>
      </c>
    </row>
    <row r="53" spans="1:10" s="153" customFormat="1" ht="28.5">
      <c r="A53" s="164">
        <v>46135</v>
      </c>
      <c r="B53" s="165">
        <v>1259</v>
      </c>
      <c r="C53" s="166" t="s">
        <v>186</v>
      </c>
      <c r="D53" s="167" t="s">
        <v>93</v>
      </c>
      <c r="E53" s="165" t="s">
        <v>13</v>
      </c>
      <c r="F53" s="192" t="s">
        <v>38</v>
      </c>
      <c r="G53" s="193">
        <v>500</v>
      </c>
      <c r="H53" s="194">
        <v>259</v>
      </c>
      <c r="I53" s="194">
        <f t="shared" si="2"/>
        <v>129500</v>
      </c>
      <c r="J53" s="172" t="s">
        <v>37</v>
      </c>
    </row>
    <row r="54" spans="1:10" s="153" customFormat="1" ht="28.5">
      <c r="A54" s="164">
        <v>46135</v>
      </c>
      <c r="B54" s="165">
        <v>1260</v>
      </c>
      <c r="C54" s="166" t="s">
        <v>128</v>
      </c>
      <c r="D54" s="167" t="s">
        <v>187</v>
      </c>
      <c r="E54" s="165" t="s">
        <v>13</v>
      </c>
      <c r="F54" s="192" t="s">
        <v>188</v>
      </c>
      <c r="G54" s="193">
        <v>10</v>
      </c>
      <c r="H54" s="194">
        <v>640</v>
      </c>
      <c r="I54" s="194">
        <f t="shared" si="2"/>
        <v>6400</v>
      </c>
      <c r="J54" s="172" t="s">
        <v>37</v>
      </c>
    </row>
    <row r="55" spans="1:10" s="153" customFormat="1" ht="28.5">
      <c r="A55" s="164">
        <v>46135</v>
      </c>
      <c r="B55" s="165">
        <v>1261</v>
      </c>
      <c r="C55" s="166" t="s">
        <v>129</v>
      </c>
      <c r="D55" s="167" t="s">
        <v>130</v>
      </c>
      <c r="E55" s="165" t="s">
        <v>13</v>
      </c>
      <c r="F55" s="192" t="s">
        <v>38</v>
      </c>
      <c r="G55" s="193">
        <f>101*72</f>
        <v>7272</v>
      </c>
      <c r="H55" s="194">
        <v>5</v>
      </c>
      <c r="I55" s="194">
        <f t="shared" si="2"/>
        <v>36360</v>
      </c>
      <c r="J55" s="172" t="s">
        <v>37</v>
      </c>
    </row>
    <row r="56" spans="1:10" s="153" customFormat="1" ht="26.65" customHeight="1">
      <c r="A56" s="239">
        <v>46141</v>
      </c>
      <c r="B56" s="240">
        <v>1262</v>
      </c>
      <c r="C56" s="241" t="s">
        <v>125</v>
      </c>
      <c r="D56" s="241" t="s">
        <v>126</v>
      </c>
      <c r="E56" s="165" t="s">
        <v>64</v>
      </c>
      <c r="F56" s="240" t="s">
        <v>38</v>
      </c>
      <c r="G56" s="242">
        <v>1</v>
      </c>
      <c r="H56" s="243">
        <v>50000</v>
      </c>
      <c r="I56" s="243">
        <f t="shared" si="2"/>
        <v>50000</v>
      </c>
      <c r="J56" s="244" t="s">
        <v>37</v>
      </c>
    </row>
    <row r="57" spans="1:10" s="153" customFormat="1">
      <c r="A57" s="239"/>
      <c r="B57" s="240"/>
      <c r="C57" s="241"/>
      <c r="D57" s="241"/>
      <c r="E57" s="183" t="s">
        <v>65</v>
      </c>
      <c r="F57" s="240"/>
      <c r="G57" s="242"/>
      <c r="H57" s="243"/>
      <c r="I57" s="243"/>
      <c r="J57" s="244"/>
    </row>
    <row r="58" spans="1:10" s="153" customFormat="1" ht="28.5">
      <c r="A58" s="164">
        <v>46141</v>
      </c>
      <c r="B58" s="165">
        <v>1263</v>
      </c>
      <c r="C58" s="166" t="s">
        <v>189</v>
      </c>
      <c r="D58" s="167" t="s">
        <v>75</v>
      </c>
      <c r="E58" s="165" t="s">
        <v>13</v>
      </c>
      <c r="F58" s="192" t="s">
        <v>103</v>
      </c>
      <c r="G58" s="193">
        <v>10</v>
      </c>
      <c r="H58" s="194">
        <v>607</v>
      </c>
      <c r="I58" s="194">
        <f>H58*G58</f>
        <v>6070</v>
      </c>
      <c r="J58" s="172" t="s">
        <v>37</v>
      </c>
    </row>
    <row r="59" spans="1:10" s="153" customFormat="1" ht="28.5">
      <c r="A59" s="164">
        <v>46141</v>
      </c>
      <c r="B59" s="165">
        <v>1264</v>
      </c>
      <c r="C59" s="166" t="s">
        <v>190</v>
      </c>
      <c r="D59" s="167" t="s">
        <v>191</v>
      </c>
      <c r="E59" s="165" t="s">
        <v>13</v>
      </c>
      <c r="F59" s="192" t="s">
        <v>38</v>
      </c>
      <c r="G59" s="193">
        <v>80</v>
      </c>
      <c r="H59" s="194">
        <v>15</v>
      </c>
      <c r="I59" s="194">
        <f>H59*G59</f>
        <v>1200</v>
      </c>
      <c r="J59" s="172" t="s">
        <v>37</v>
      </c>
    </row>
    <row r="60" spans="1:10" s="153" customFormat="1" ht="22.35" customHeight="1">
      <c r="A60" s="164">
        <v>46142</v>
      </c>
      <c r="B60" s="165">
        <v>1265</v>
      </c>
      <c r="C60" s="166" t="s">
        <v>192</v>
      </c>
      <c r="D60" s="167" t="s">
        <v>61</v>
      </c>
      <c r="E60" s="165" t="s">
        <v>13</v>
      </c>
      <c r="F60" s="192" t="s">
        <v>38</v>
      </c>
      <c r="G60" s="193">
        <v>6</v>
      </c>
      <c r="H60" s="194">
        <v>300</v>
      </c>
      <c r="I60" s="194">
        <f>H60*G60</f>
        <v>1800</v>
      </c>
      <c r="J60" s="172" t="s">
        <v>37</v>
      </c>
    </row>
    <row r="61" spans="1:10" s="153" customFormat="1" ht="57.75" thickBot="1">
      <c r="A61" s="202">
        <v>46142</v>
      </c>
      <c r="B61" s="203">
        <v>1266</v>
      </c>
      <c r="C61" s="204" t="s">
        <v>123</v>
      </c>
      <c r="D61" s="205" t="s">
        <v>124</v>
      </c>
      <c r="E61" s="203" t="s">
        <v>64</v>
      </c>
      <c r="F61" s="206" t="s">
        <v>39</v>
      </c>
      <c r="G61" s="207">
        <v>1</v>
      </c>
      <c r="H61" s="208">
        <v>93500</v>
      </c>
      <c r="I61" s="208">
        <f>H61*G61</f>
        <v>93500</v>
      </c>
      <c r="J61" s="209" t="s">
        <v>37</v>
      </c>
    </row>
    <row r="62" spans="1:10" ht="30" customHeight="1">
      <c r="A62" s="210" t="s">
        <v>56</v>
      </c>
      <c r="B62" s="211"/>
      <c r="C62" s="211"/>
      <c r="D62" s="211"/>
      <c r="E62" s="211"/>
      <c r="F62" s="211"/>
      <c r="G62" s="211"/>
      <c r="H62" s="211"/>
      <c r="I62" s="211"/>
      <c r="J62" s="212"/>
    </row>
    <row r="63" spans="1:10" ht="30" customHeight="1">
      <c r="A63" s="213" t="s">
        <v>91</v>
      </c>
      <c r="B63" s="214"/>
      <c r="C63" s="214"/>
      <c r="D63" s="214"/>
      <c r="E63" s="214"/>
      <c r="F63" s="214"/>
      <c r="G63" s="214"/>
      <c r="H63" s="214"/>
      <c r="I63" s="214"/>
      <c r="J63" s="215"/>
    </row>
    <row r="64" spans="1:10" ht="30" customHeight="1" thickBot="1">
      <c r="A64" s="216" t="s">
        <v>0</v>
      </c>
      <c r="B64" s="217"/>
      <c r="C64" s="217"/>
      <c r="D64" s="217"/>
      <c r="E64" s="217"/>
      <c r="F64" s="217"/>
      <c r="G64" s="217"/>
      <c r="H64" s="217"/>
      <c r="I64" s="217"/>
      <c r="J64" s="218"/>
    </row>
    <row r="65" spans="1:10" ht="30" customHeight="1" thickBot="1">
      <c r="A65" s="222" t="s">
        <v>1</v>
      </c>
      <c r="B65" s="223" t="s">
        <v>2</v>
      </c>
      <c r="C65" s="224" t="s">
        <v>3</v>
      </c>
      <c r="D65" s="225" t="s">
        <v>4</v>
      </c>
      <c r="E65" s="223" t="s">
        <v>5</v>
      </c>
      <c r="F65" s="226" t="s">
        <v>26</v>
      </c>
      <c r="G65" s="227" t="s">
        <v>6</v>
      </c>
      <c r="H65" s="228" t="s">
        <v>7</v>
      </c>
      <c r="I65" s="228" t="s">
        <v>8</v>
      </c>
      <c r="J65" s="223" t="s">
        <v>9</v>
      </c>
    </row>
    <row r="66" spans="1:10" s="153" customFormat="1" ht="23.25" customHeight="1">
      <c r="A66" s="187">
        <v>46142</v>
      </c>
      <c r="B66" s="175">
        <v>1267</v>
      </c>
      <c r="C66" s="166" t="s">
        <v>194</v>
      </c>
      <c r="D66" s="175" t="s">
        <v>193</v>
      </c>
      <c r="E66" s="165" t="s">
        <v>13</v>
      </c>
      <c r="F66" s="165" t="s">
        <v>38</v>
      </c>
      <c r="G66" s="193">
        <v>388</v>
      </c>
      <c r="H66" s="194">
        <v>69</v>
      </c>
      <c r="I66" s="194">
        <f t="shared" ref="I66:I68" si="3">H66*G66</f>
        <v>26772</v>
      </c>
      <c r="J66" s="179" t="s">
        <v>37</v>
      </c>
    </row>
    <row r="67" spans="1:10" s="153" customFormat="1" ht="23.25" customHeight="1">
      <c r="A67" s="174"/>
      <c r="B67" s="188"/>
      <c r="C67" s="166" t="s">
        <v>195</v>
      </c>
      <c r="D67" s="188"/>
      <c r="E67" s="165" t="s">
        <v>13</v>
      </c>
      <c r="F67" s="165" t="s">
        <v>38</v>
      </c>
      <c r="G67" s="193">
        <v>88</v>
      </c>
      <c r="H67" s="194">
        <v>17</v>
      </c>
      <c r="I67" s="194">
        <f t="shared" si="3"/>
        <v>1496</v>
      </c>
      <c r="J67" s="190"/>
    </row>
    <row r="68" spans="1:10" s="153" customFormat="1" ht="23.25" customHeight="1" thickBot="1">
      <c r="A68" s="219"/>
      <c r="B68" s="220"/>
      <c r="C68" s="204" t="s">
        <v>196</v>
      </c>
      <c r="D68" s="220"/>
      <c r="E68" s="203" t="s">
        <v>13</v>
      </c>
      <c r="F68" s="165" t="s">
        <v>38</v>
      </c>
      <c r="G68" s="207">
        <v>620</v>
      </c>
      <c r="H68" s="208">
        <v>32</v>
      </c>
      <c r="I68" s="208">
        <f t="shared" si="3"/>
        <v>19840</v>
      </c>
      <c r="J68" s="245"/>
    </row>
    <row r="69" spans="1:10" s="153" customFormat="1">
      <c r="A69" s="246"/>
      <c r="B69" s="247"/>
      <c r="C69" s="248"/>
      <c r="D69" s="249"/>
      <c r="E69" s="247"/>
      <c r="F69" s="247"/>
      <c r="G69" s="250"/>
      <c r="H69" s="251"/>
      <c r="I69" s="198">
        <f>238633.39+604848.3+338560+6070+48108+2152+3000+900</f>
        <v>1242271.69</v>
      </c>
      <c r="J69" s="247"/>
    </row>
    <row r="70" spans="1:10" s="153" customFormat="1">
      <c r="A70" s="252"/>
      <c r="B70" s="253"/>
      <c r="C70" s="254"/>
      <c r="D70" s="255"/>
      <c r="E70" s="196"/>
      <c r="F70" s="196"/>
      <c r="G70" s="256"/>
      <c r="H70" s="257"/>
      <c r="I70" s="257"/>
      <c r="J70" s="253"/>
    </row>
    <row r="71" spans="1:10" s="153" customFormat="1">
      <c r="A71" s="258"/>
      <c r="B71" s="258"/>
      <c r="C71" s="259"/>
      <c r="D71" s="41" t="s">
        <v>29</v>
      </c>
      <c r="E71" s="42"/>
      <c r="F71" s="42"/>
      <c r="G71" s="42"/>
      <c r="H71" s="43"/>
      <c r="I71" s="260">
        <f>I69</f>
        <v>1242271.69</v>
      </c>
      <c r="J71" s="261"/>
    </row>
    <row r="72" spans="1:10" s="153" customFormat="1">
      <c r="A72" s="258"/>
      <c r="B72" s="258"/>
      <c r="C72" s="259"/>
      <c r="D72" s="38" t="s">
        <v>10</v>
      </c>
      <c r="E72" s="39"/>
      <c r="F72" s="39"/>
      <c r="G72" s="39"/>
      <c r="H72" s="40"/>
      <c r="I72" s="260">
        <f>VILLAS!I12</f>
        <v>19500</v>
      </c>
      <c r="J72" s="261"/>
    </row>
    <row r="73" spans="1:10" s="153" customFormat="1">
      <c r="A73" s="258"/>
      <c r="B73" s="258"/>
      <c r="C73" s="259"/>
      <c r="D73" s="38" t="s">
        <v>11</v>
      </c>
      <c r="E73" s="39"/>
      <c r="F73" s="39"/>
      <c r="G73" s="39"/>
      <c r="H73" s="40"/>
      <c r="I73" s="260">
        <f>CADIPSIC!I59</f>
        <v>29709</v>
      </c>
      <c r="J73" s="261"/>
    </row>
    <row r="74" spans="1:10">
      <c r="A74" s="262"/>
      <c r="B74" s="262"/>
      <c r="C74" s="14"/>
      <c r="D74" s="263"/>
      <c r="E74" s="263"/>
      <c r="F74" s="14"/>
      <c r="G74" s="264"/>
      <c r="H74" s="4" t="s">
        <v>25</v>
      </c>
      <c r="I74" s="260">
        <f>SUM(I71:I73)</f>
        <v>1291480.69</v>
      </c>
      <c r="J74" s="261"/>
    </row>
    <row r="75" spans="1:10" ht="15" customHeight="1">
      <c r="A75" s="262"/>
      <c r="B75" s="262"/>
      <c r="C75" s="265"/>
      <c r="D75" s="266" t="s">
        <v>31</v>
      </c>
      <c r="E75" s="267"/>
      <c r="F75" s="265"/>
      <c r="G75" s="268"/>
      <c r="H75" s="263"/>
      <c r="I75" s="269"/>
      <c r="J75" s="261"/>
    </row>
    <row r="76" spans="1:10" s="153" customFormat="1">
      <c r="A76" s="263"/>
      <c r="B76" s="263"/>
      <c r="C76" s="265"/>
      <c r="D76" s="270" t="s">
        <v>28</v>
      </c>
      <c r="E76" s="267"/>
      <c r="F76" s="265"/>
      <c r="G76" s="268"/>
      <c r="H76" s="138"/>
      <c r="I76" s="269"/>
      <c r="J76" s="261"/>
    </row>
    <row r="77" spans="1:10" s="153" customFormat="1">
      <c r="A77" s="263"/>
      <c r="B77" s="263"/>
      <c r="C77" s="265"/>
      <c r="D77" s="270" t="s">
        <v>12</v>
      </c>
      <c r="E77" s="267"/>
      <c r="F77" s="265"/>
      <c r="G77" s="268"/>
      <c r="H77" s="138"/>
      <c r="I77" s="264"/>
      <c r="J77" s="264"/>
    </row>
    <row r="78" spans="1:10" s="153" customFormat="1">
      <c r="A78" s="263"/>
      <c r="B78" s="263"/>
      <c r="C78" s="265"/>
      <c r="D78" s="270" t="s">
        <v>41</v>
      </c>
      <c r="E78" s="267"/>
      <c r="F78" s="265"/>
      <c r="G78" s="268"/>
      <c r="H78" s="138"/>
      <c r="I78" s="264"/>
      <c r="J78" s="264"/>
    </row>
    <row r="79" spans="1:10" s="153" customFormat="1">
      <c r="A79" s="155"/>
      <c r="B79" s="155"/>
      <c r="C79" s="92"/>
      <c r="D79" s="155"/>
      <c r="E79" s="155"/>
      <c r="F79" s="92"/>
      <c r="G79" s="146"/>
      <c r="H79" s="155"/>
      <c r="I79" s="146"/>
      <c r="J79" s="146"/>
    </row>
    <row r="80" spans="1:10" s="153" customFormat="1">
      <c r="A80" s="155"/>
      <c r="B80" s="155"/>
      <c r="C80" s="92"/>
      <c r="D80" s="155"/>
      <c r="E80" s="155"/>
      <c r="F80" s="92"/>
      <c r="G80" s="146"/>
      <c r="H80" s="155"/>
      <c r="I80" s="146"/>
      <c r="J80" s="146"/>
    </row>
    <row r="81" spans="1:10" s="153" customFormat="1">
      <c r="A81" s="155"/>
      <c r="B81" s="155"/>
      <c r="C81" s="92"/>
      <c r="D81" s="155"/>
      <c r="E81" s="155"/>
      <c r="F81" s="92"/>
      <c r="G81" s="146"/>
      <c r="H81" s="155"/>
      <c r="I81" s="146"/>
      <c r="J81" s="146"/>
    </row>
    <row r="82" spans="1:10" s="153" customFormat="1">
      <c r="A82" s="155"/>
      <c r="B82" s="155"/>
      <c r="C82" s="92"/>
      <c r="D82" s="155"/>
      <c r="E82" s="155"/>
      <c r="F82" s="92"/>
      <c r="G82" s="146"/>
      <c r="H82" s="155"/>
      <c r="I82" s="146"/>
      <c r="J82" s="146"/>
    </row>
    <row r="83" spans="1:10" s="153" customFormat="1">
      <c r="A83" s="155"/>
      <c r="B83" s="155"/>
      <c r="C83" s="92"/>
      <c r="D83" s="155"/>
      <c r="E83" s="155"/>
      <c r="F83" s="92"/>
      <c r="G83" s="146"/>
      <c r="H83" s="155"/>
      <c r="I83" s="146"/>
      <c r="J83" s="146"/>
    </row>
    <row r="84" spans="1:10" s="153" customFormat="1">
      <c r="A84" s="155"/>
      <c r="B84" s="155"/>
      <c r="C84" s="92"/>
      <c r="D84" s="155"/>
      <c r="E84" s="155"/>
      <c r="F84" s="92"/>
      <c r="G84" s="146"/>
      <c r="H84" s="155"/>
      <c r="I84" s="146"/>
      <c r="J84" s="146"/>
    </row>
    <row r="85" spans="1:10" s="153" customFormat="1">
      <c r="A85" s="155"/>
      <c r="B85" s="155"/>
      <c r="C85" s="92"/>
      <c r="D85" s="155"/>
      <c r="E85" s="155"/>
      <c r="F85" s="92"/>
      <c r="G85" s="146"/>
      <c r="H85" s="155"/>
      <c r="I85" s="146"/>
      <c r="J85" s="146"/>
    </row>
    <row r="86" spans="1:10" s="153" customFormat="1">
      <c r="A86" s="155"/>
      <c r="B86" s="155"/>
      <c r="C86" s="92"/>
      <c r="D86" s="155"/>
      <c r="E86" s="155"/>
      <c r="F86" s="92"/>
      <c r="G86" s="146"/>
      <c r="H86" s="155"/>
      <c r="I86" s="146"/>
      <c r="J86" s="146"/>
    </row>
    <row r="87" spans="1:10" s="153" customFormat="1">
      <c r="A87" s="155"/>
      <c r="B87" s="155"/>
      <c r="C87" s="92"/>
      <c r="D87" s="155"/>
      <c r="E87" s="155"/>
      <c r="F87" s="92"/>
      <c r="G87" s="146"/>
      <c r="H87" s="155"/>
      <c r="I87" s="146"/>
      <c r="J87" s="146"/>
    </row>
    <row r="88" spans="1:10" s="153" customFormat="1">
      <c r="A88" s="155"/>
      <c r="B88" s="155"/>
      <c r="C88" s="92"/>
      <c r="D88" s="155"/>
      <c r="E88" s="155"/>
      <c r="F88" s="92"/>
      <c r="G88" s="146"/>
      <c r="H88" s="155"/>
      <c r="I88" s="146"/>
      <c r="J88" s="146"/>
    </row>
    <row r="89" spans="1:10" s="153" customFormat="1">
      <c r="A89" s="155"/>
      <c r="B89" s="155"/>
      <c r="C89" s="92"/>
      <c r="D89" s="155"/>
      <c r="E89" s="155"/>
      <c r="F89" s="92"/>
      <c r="G89" s="146"/>
      <c r="H89" s="155"/>
      <c r="I89" s="146"/>
      <c r="J89" s="146"/>
    </row>
    <row r="90" spans="1:10" s="153" customFormat="1">
      <c r="A90" s="155"/>
      <c r="B90" s="155"/>
      <c r="C90" s="92"/>
      <c r="D90" s="155"/>
      <c r="E90" s="155"/>
      <c r="F90" s="92"/>
      <c r="G90" s="146"/>
      <c r="H90" s="155"/>
      <c r="I90" s="146"/>
      <c r="J90" s="146"/>
    </row>
    <row r="91" spans="1:10" s="153" customFormat="1" ht="21.4" customHeight="1">
      <c r="A91" s="155"/>
      <c r="B91" s="155"/>
      <c r="C91" s="92"/>
      <c r="D91" s="155"/>
      <c r="E91" s="155"/>
      <c r="F91" s="92"/>
      <c r="G91" s="146"/>
      <c r="H91" s="155"/>
      <c r="I91" s="146"/>
      <c r="J91" s="146"/>
    </row>
    <row r="92" spans="1:10" s="153" customFormat="1" ht="26.65" customHeight="1">
      <c r="A92" s="155"/>
      <c r="B92" s="155"/>
      <c r="C92" s="92"/>
      <c r="D92" s="155"/>
      <c r="E92" s="155"/>
      <c r="F92" s="92"/>
      <c r="G92" s="146"/>
      <c r="H92" s="155"/>
      <c r="I92" s="146"/>
      <c r="J92" s="146"/>
    </row>
    <row r="93" spans="1:10" ht="30" customHeight="1"/>
    <row r="94" spans="1:10" ht="30" customHeight="1"/>
    <row r="95" spans="1:10" ht="30" customHeight="1"/>
    <row r="96" spans="1:10" ht="30" customHeight="1"/>
    <row r="97" spans="1:11" s="153" customFormat="1">
      <c r="A97" s="155"/>
      <c r="B97" s="155"/>
      <c r="C97" s="92"/>
      <c r="D97" s="155"/>
      <c r="E97" s="155"/>
      <c r="F97" s="92"/>
      <c r="G97" s="146"/>
      <c r="H97" s="155"/>
      <c r="I97" s="146"/>
      <c r="J97" s="146"/>
    </row>
    <row r="98" spans="1:11" s="153" customFormat="1">
      <c r="A98" s="155"/>
      <c r="B98" s="155"/>
      <c r="C98" s="92"/>
      <c r="D98" s="155"/>
      <c r="E98" s="155"/>
      <c r="F98" s="92"/>
      <c r="G98" s="146"/>
      <c r="H98" s="155"/>
      <c r="I98" s="146"/>
      <c r="J98" s="146"/>
    </row>
    <row r="99" spans="1:11" s="153" customFormat="1">
      <c r="A99" s="155"/>
      <c r="B99" s="155"/>
      <c r="C99" s="92"/>
      <c r="D99" s="155"/>
      <c r="E99" s="155"/>
      <c r="F99" s="92"/>
      <c r="G99" s="146"/>
      <c r="H99" s="155"/>
      <c r="I99" s="146"/>
      <c r="J99" s="146"/>
    </row>
    <row r="100" spans="1:11" s="153" customFormat="1">
      <c r="A100" s="155"/>
      <c r="B100" s="155"/>
      <c r="C100" s="92"/>
      <c r="D100" s="155"/>
      <c r="E100" s="155"/>
      <c r="F100" s="92"/>
      <c r="G100" s="146"/>
      <c r="H100" s="155"/>
      <c r="I100" s="146"/>
      <c r="J100" s="146"/>
    </row>
    <row r="101" spans="1:11" s="153" customFormat="1">
      <c r="A101" s="155"/>
      <c r="B101" s="155"/>
      <c r="C101" s="92"/>
      <c r="D101" s="155"/>
      <c r="E101" s="155"/>
      <c r="F101" s="92"/>
      <c r="G101" s="146"/>
      <c r="H101" s="155"/>
      <c r="I101" s="146"/>
      <c r="J101" s="146"/>
    </row>
    <row r="102" spans="1:11" s="153" customFormat="1">
      <c r="A102" s="155"/>
      <c r="B102" s="155"/>
      <c r="C102" s="92"/>
      <c r="D102" s="155"/>
      <c r="E102" s="155"/>
      <c r="F102" s="92"/>
      <c r="G102" s="146"/>
      <c r="H102" s="155"/>
      <c r="I102" s="146"/>
      <c r="J102" s="146"/>
    </row>
    <row r="103" spans="1:11" s="153" customFormat="1" ht="23.25" customHeight="1">
      <c r="A103" s="155"/>
      <c r="B103" s="155"/>
      <c r="C103" s="92"/>
      <c r="D103" s="155"/>
      <c r="E103" s="155"/>
      <c r="F103" s="92"/>
      <c r="G103" s="146"/>
      <c r="H103" s="155"/>
      <c r="I103" s="146"/>
      <c r="J103" s="146"/>
    </row>
    <row r="109" spans="1:11">
      <c r="K109" s="156"/>
    </row>
    <row r="112" spans="1:11">
      <c r="K112" s="146" t="s">
        <v>43</v>
      </c>
    </row>
  </sheetData>
  <mergeCells count="80">
    <mergeCell ref="D73:H73"/>
    <mergeCell ref="D9:D13"/>
    <mergeCell ref="J9:J13"/>
    <mergeCell ref="A15:A18"/>
    <mergeCell ref="B15:B18"/>
    <mergeCell ref="D15:D18"/>
    <mergeCell ref="J15:J18"/>
    <mergeCell ref="B20:B21"/>
    <mergeCell ref="A20:A21"/>
    <mergeCell ref="D20:D21"/>
    <mergeCell ref="A24:J24"/>
    <mergeCell ref="A25:J25"/>
    <mergeCell ref="A26:J26"/>
    <mergeCell ref="A29:A30"/>
    <mergeCell ref="B29:B30"/>
    <mergeCell ref="C29:C30"/>
    <mergeCell ref="D72:H72"/>
    <mergeCell ref="D71:H71"/>
    <mergeCell ref="A7:A8"/>
    <mergeCell ref="B7:B8"/>
    <mergeCell ref="C7:C8"/>
    <mergeCell ref="D7:D8"/>
    <mergeCell ref="F7:F8"/>
    <mergeCell ref="G7:G8"/>
    <mergeCell ref="H7:H8"/>
    <mergeCell ref="B9:B13"/>
    <mergeCell ref="A9:A13"/>
    <mergeCell ref="H29:H30"/>
    <mergeCell ref="D36:D39"/>
    <mergeCell ref="B36:B39"/>
    <mergeCell ref="A36:A39"/>
    <mergeCell ref="A42:A43"/>
    <mergeCell ref="I29:I30"/>
    <mergeCell ref="A1:J1"/>
    <mergeCell ref="A2:J2"/>
    <mergeCell ref="A3:J3"/>
    <mergeCell ref="I7:I8"/>
    <mergeCell ref="J7:J8"/>
    <mergeCell ref="J29:J30"/>
    <mergeCell ref="D29:D30"/>
    <mergeCell ref="F29:F30"/>
    <mergeCell ref="G29:G30"/>
    <mergeCell ref="A31:A32"/>
    <mergeCell ref="B31:B32"/>
    <mergeCell ref="D31:D32"/>
    <mergeCell ref="J31:J32"/>
    <mergeCell ref="B33:B35"/>
    <mergeCell ref="A33:A35"/>
    <mergeCell ref="D33:D35"/>
    <mergeCell ref="J33:J35"/>
    <mergeCell ref="B42:B43"/>
    <mergeCell ref="D42:D43"/>
    <mergeCell ref="A44:J44"/>
    <mergeCell ref="A45:J45"/>
    <mergeCell ref="A48:A49"/>
    <mergeCell ref="B48:B49"/>
    <mergeCell ref="C48:C49"/>
    <mergeCell ref="D48:D49"/>
    <mergeCell ref="F48:F49"/>
    <mergeCell ref="G48:G49"/>
    <mergeCell ref="H48:H49"/>
    <mergeCell ref="I48:I49"/>
    <mergeCell ref="J48:J49"/>
    <mergeCell ref="A46:J46"/>
    <mergeCell ref="A56:A57"/>
    <mergeCell ref="B56:B57"/>
    <mergeCell ref="C56:C57"/>
    <mergeCell ref="D56:D57"/>
    <mergeCell ref="F56:F57"/>
    <mergeCell ref="G56:G57"/>
    <mergeCell ref="H56:H57"/>
    <mergeCell ref="I56:I57"/>
    <mergeCell ref="J56:J57"/>
    <mergeCell ref="D66:D68"/>
    <mergeCell ref="B66:B68"/>
    <mergeCell ref="A66:A68"/>
    <mergeCell ref="J66:J68"/>
    <mergeCell ref="A62:J62"/>
    <mergeCell ref="A63:J63"/>
    <mergeCell ref="A64:J64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2"/>
  <sheetViews>
    <sheetView zoomScaleNormal="100" workbookViewId="0">
      <selection sqref="A1:J1"/>
    </sheetView>
  </sheetViews>
  <sheetFormatPr baseColWidth="10" defaultColWidth="11.42578125" defaultRowHeight="14.25"/>
  <cols>
    <col min="1" max="1" width="19.42578125" style="139" customWidth="1"/>
    <col min="2" max="2" width="11.140625" style="139" customWidth="1"/>
    <col min="3" max="3" width="48.7109375" style="140" customWidth="1"/>
    <col min="4" max="4" width="33.85546875" style="141" customWidth="1"/>
    <col min="5" max="5" width="21.28515625" style="139" customWidth="1"/>
    <col min="6" max="6" width="12.140625" style="139" customWidth="1"/>
    <col min="7" max="7" width="17.42578125" style="139" customWidth="1"/>
    <col min="8" max="8" width="15.140625" style="139" bestFit="1" customWidth="1"/>
    <col min="9" max="9" width="15.28515625" style="142" customWidth="1"/>
    <col min="10" max="10" width="32.85546875" style="139" customWidth="1"/>
    <col min="11" max="16384" width="11.42578125" style="139"/>
  </cols>
  <sheetData>
    <row r="1" spans="1:27" s="93" customFormat="1" ht="30" customHeight="1">
      <c r="A1" s="45" t="s">
        <v>14</v>
      </c>
      <c r="B1" s="46"/>
      <c r="C1" s="46"/>
      <c r="D1" s="46"/>
      <c r="E1" s="46"/>
      <c r="F1" s="46"/>
      <c r="G1" s="46"/>
      <c r="H1" s="46"/>
      <c r="I1" s="46"/>
      <c r="J1" s="47"/>
    </row>
    <row r="2" spans="1:27" s="93" customFormat="1" ht="30" customHeight="1">
      <c r="A2" s="48" t="s">
        <v>132</v>
      </c>
      <c r="B2" s="49"/>
      <c r="C2" s="49"/>
      <c r="D2" s="49"/>
      <c r="E2" s="49"/>
      <c r="F2" s="49"/>
      <c r="G2" s="49"/>
      <c r="H2" s="49"/>
      <c r="I2" s="49"/>
      <c r="J2" s="50"/>
    </row>
    <row r="3" spans="1:27" s="93" customFormat="1" ht="30" customHeight="1" thickBot="1">
      <c r="A3" s="51" t="s">
        <v>40</v>
      </c>
      <c r="B3" s="52"/>
      <c r="C3" s="52"/>
      <c r="D3" s="52"/>
      <c r="E3" s="52"/>
      <c r="F3" s="52"/>
      <c r="G3" s="52"/>
      <c r="H3" s="52"/>
      <c r="I3" s="52"/>
      <c r="J3" s="53"/>
    </row>
    <row r="4" spans="1:27" s="93" customFormat="1" ht="30.75" thickBot="1">
      <c r="A4" s="94" t="s">
        <v>16</v>
      </c>
      <c r="B4" s="95" t="s">
        <v>17</v>
      </c>
      <c r="C4" s="95" t="s">
        <v>18</v>
      </c>
      <c r="D4" s="95" t="s">
        <v>19</v>
      </c>
      <c r="E4" s="96" t="s">
        <v>20</v>
      </c>
      <c r="F4" s="95" t="s">
        <v>21</v>
      </c>
      <c r="G4" s="97" t="s">
        <v>27</v>
      </c>
      <c r="H4" s="98" t="s">
        <v>22</v>
      </c>
      <c r="I4" s="96" t="s">
        <v>23</v>
      </c>
      <c r="J4" s="95" t="s">
        <v>24</v>
      </c>
    </row>
    <row r="5" spans="1:27" s="14" customFormat="1" ht="15">
      <c r="A5" s="99">
        <v>46118</v>
      </c>
      <c r="B5" s="100" t="s">
        <v>171</v>
      </c>
      <c r="C5" s="101" t="s">
        <v>172</v>
      </c>
      <c r="D5" s="102" t="s">
        <v>159</v>
      </c>
      <c r="E5" s="101" t="s">
        <v>13</v>
      </c>
      <c r="F5" s="101" t="s">
        <v>39</v>
      </c>
      <c r="G5" s="100">
        <v>2</v>
      </c>
      <c r="H5" s="103">
        <v>7337</v>
      </c>
      <c r="I5" s="103">
        <f t="shared" ref="I5:I10" si="0">G5*H5</f>
        <v>14674</v>
      </c>
      <c r="J5" s="35" t="s">
        <v>173</v>
      </c>
    </row>
    <row r="6" spans="1:27" s="14" customFormat="1" ht="15">
      <c r="A6" s="104">
        <v>46132</v>
      </c>
      <c r="B6" s="105" t="s">
        <v>174</v>
      </c>
      <c r="C6" s="106" t="s">
        <v>175</v>
      </c>
      <c r="D6" s="107" t="s">
        <v>61</v>
      </c>
      <c r="E6" s="106" t="s">
        <v>13</v>
      </c>
      <c r="F6" s="106" t="s">
        <v>39</v>
      </c>
      <c r="G6" s="108">
        <v>1</v>
      </c>
      <c r="H6" s="109">
        <v>430</v>
      </c>
      <c r="I6" s="109">
        <f t="shared" si="0"/>
        <v>430</v>
      </c>
      <c r="J6" s="36" t="s">
        <v>173</v>
      </c>
    </row>
    <row r="7" spans="1:27" s="14" customFormat="1" ht="15">
      <c r="A7" s="110"/>
      <c r="B7" s="111"/>
      <c r="C7" s="106" t="s">
        <v>176</v>
      </c>
      <c r="D7" s="111"/>
      <c r="E7" s="106" t="s">
        <v>13</v>
      </c>
      <c r="F7" s="106" t="s">
        <v>39</v>
      </c>
      <c r="G7" s="108">
        <v>1</v>
      </c>
      <c r="H7" s="109">
        <v>440</v>
      </c>
      <c r="I7" s="109">
        <f t="shared" si="0"/>
        <v>440</v>
      </c>
      <c r="J7" s="36" t="s">
        <v>173</v>
      </c>
    </row>
    <row r="8" spans="1:27" s="14" customFormat="1" ht="15">
      <c r="A8" s="110"/>
      <c r="B8" s="111"/>
      <c r="C8" s="106" t="s">
        <v>177</v>
      </c>
      <c r="D8" s="111"/>
      <c r="E8" s="106" t="s">
        <v>13</v>
      </c>
      <c r="F8" s="106" t="s">
        <v>39</v>
      </c>
      <c r="G8" s="108">
        <v>2</v>
      </c>
      <c r="H8" s="109">
        <v>572</v>
      </c>
      <c r="I8" s="109">
        <f t="shared" si="0"/>
        <v>1144</v>
      </c>
      <c r="J8" s="36" t="s">
        <v>173</v>
      </c>
    </row>
    <row r="9" spans="1:27" s="14" customFormat="1" ht="15">
      <c r="A9" s="112"/>
      <c r="B9" s="113"/>
      <c r="C9" s="106" t="s">
        <v>178</v>
      </c>
      <c r="D9" s="113"/>
      <c r="E9" s="106" t="s">
        <v>13</v>
      </c>
      <c r="F9" s="106" t="s">
        <v>39</v>
      </c>
      <c r="G9" s="108">
        <v>1</v>
      </c>
      <c r="H9" s="109">
        <v>580</v>
      </c>
      <c r="I9" s="109">
        <f t="shared" si="0"/>
        <v>580</v>
      </c>
      <c r="J9" s="36" t="s">
        <v>173</v>
      </c>
    </row>
    <row r="10" spans="1:27" s="14" customFormat="1" ht="15.75" thickBot="1">
      <c r="A10" s="114">
        <v>46142</v>
      </c>
      <c r="B10" s="115" t="s">
        <v>179</v>
      </c>
      <c r="C10" s="116" t="s">
        <v>180</v>
      </c>
      <c r="D10" s="117" t="s">
        <v>181</v>
      </c>
      <c r="E10" s="116" t="s">
        <v>13</v>
      </c>
      <c r="F10" s="116" t="s">
        <v>182</v>
      </c>
      <c r="G10" s="115">
        <v>8</v>
      </c>
      <c r="H10" s="118">
        <v>279</v>
      </c>
      <c r="I10" s="118">
        <f t="shared" si="0"/>
        <v>2232</v>
      </c>
      <c r="J10" s="37" t="s">
        <v>173</v>
      </c>
    </row>
    <row r="11" spans="1:27" s="14" customFormat="1" ht="15">
      <c r="A11" s="119"/>
      <c r="B11" s="120"/>
      <c r="C11" s="120"/>
      <c r="D11" s="120"/>
      <c r="E11" s="120"/>
      <c r="F11" s="121"/>
      <c r="G11" s="122"/>
      <c r="H11" s="123"/>
      <c r="I11" s="120"/>
      <c r="J11" s="124"/>
    </row>
    <row r="12" spans="1:27" s="14" customFormat="1" ht="15.75" thickBot="1">
      <c r="A12" s="125" t="s">
        <v>44</v>
      </c>
      <c r="B12" s="126"/>
      <c r="C12" s="126"/>
      <c r="D12" s="126"/>
      <c r="E12" s="126"/>
      <c r="F12" s="126"/>
      <c r="G12" s="126"/>
      <c r="H12" s="126"/>
      <c r="I12" s="127">
        <f>SUM(I5:I11)</f>
        <v>19500</v>
      </c>
      <c r="J12" s="128"/>
      <c r="K12" s="129"/>
      <c r="L12" s="130"/>
      <c r="M12" s="129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</row>
    <row r="13" spans="1:27" s="14" customFormat="1" ht="15">
      <c r="A13" s="131"/>
      <c r="B13" s="131"/>
      <c r="C13" s="131"/>
      <c r="D13" s="131"/>
      <c r="E13" s="131"/>
      <c r="F13" s="131"/>
      <c r="G13" s="131"/>
      <c r="H13" s="131"/>
      <c r="I13" s="132"/>
      <c r="J13" s="133"/>
      <c r="K13" s="129"/>
      <c r="L13" s="130"/>
      <c r="M13" s="129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</row>
    <row r="14" spans="1:27" s="14" customFormat="1" ht="15">
      <c r="A14" s="133"/>
      <c r="B14" s="133"/>
      <c r="C14" s="133"/>
      <c r="D14" s="134" t="s">
        <v>45</v>
      </c>
      <c r="E14" s="44"/>
      <c r="F14" s="44"/>
      <c r="G14" s="44"/>
      <c r="H14" s="132"/>
      <c r="I14" s="132"/>
      <c r="J14" s="133"/>
      <c r="K14" s="129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</row>
    <row r="15" spans="1:27" s="14" customFormat="1" ht="15">
      <c r="A15" s="133"/>
      <c r="B15" s="133"/>
      <c r="C15" s="133"/>
      <c r="D15" s="135" t="s">
        <v>46</v>
      </c>
      <c r="E15" s="44"/>
      <c r="F15" s="44"/>
      <c r="G15" s="44"/>
      <c r="H15" s="132"/>
      <c r="I15" s="132"/>
      <c r="J15" s="133"/>
      <c r="K15" s="129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</row>
    <row r="16" spans="1:27" s="14" customFormat="1" ht="15">
      <c r="A16" s="133"/>
      <c r="B16" s="133"/>
      <c r="C16" s="133"/>
      <c r="D16" s="136"/>
      <c r="E16" s="136"/>
      <c r="F16" s="137"/>
      <c r="G16" s="44"/>
      <c r="H16" s="132"/>
      <c r="I16" s="132"/>
      <c r="J16" s="133"/>
      <c r="K16" s="129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</row>
    <row r="17" spans="1:27" s="14" customFormat="1" ht="15">
      <c r="A17" s="133"/>
      <c r="B17" s="133"/>
      <c r="C17" s="133"/>
      <c r="D17" s="136"/>
      <c r="E17" s="136"/>
      <c r="F17" s="136"/>
      <c r="G17" s="136"/>
      <c r="H17" s="132"/>
      <c r="I17" s="132"/>
      <c r="J17" s="133"/>
      <c r="K17" s="129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</row>
    <row r="18" spans="1:27" s="14" customFormat="1" ht="15">
      <c r="A18" s="133"/>
      <c r="B18" s="133"/>
      <c r="C18" s="133"/>
      <c r="D18" s="134" t="s">
        <v>47</v>
      </c>
      <c r="E18" s="44"/>
      <c r="F18" s="44"/>
      <c r="G18" s="44"/>
      <c r="H18" s="132"/>
      <c r="I18" s="132"/>
      <c r="J18" s="133"/>
      <c r="K18" s="129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</row>
    <row r="19" spans="1:27" s="14" customFormat="1" ht="15">
      <c r="A19" s="133"/>
      <c r="B19" s="133"/>
      <c r="C19" s="133"/>
      <c r="D19" s="134" t="s">
        <v>30</v>
      </c>
      <c r="E19" s="44"/>
      <c r="F19" s="44"/>
      <c r="G19" s="44"/>
      <c r="H19" s="132"/>
      <c r="I19" s="132"/>
      <c r="J19" s="133"/>
      <c r="K19" s="129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</row>
    <row r="20" spans="1:27" s="14" customFormat="1" ht="15">
      <c r="A20" s="133"/>
      <c r="B20" s="133"/>
      <c r="C20" s="133"/>
      <c r="D20" s="134" t="s">
        <v>12</v>
      </c>
      <c r="E20" s="44"/>
      <c r="F20" s="44"/>
      <c r="G20" s="44"/>
      <c r="H20" s="138"/>
      <c r="I20" s="132"/>
      <c r="J20" s="133"/>
      <c r="K20" s="129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</row>
    <row r="21" spans="1:27" s="14" customFormat="1" ht="15">
      <c r="A21" s="133"/>
      <c r="B21" s="133"/>
      <c r="C21" s="133"/>
      <c r="D21" s="134" t="s">
        <v>48</v>
      </c>
      <c r="E21" s="44"/>
      <c r="F21" s="44"/>
      <c r="G21" s="44"/>
      <c r="H21" s="132"/>
      <c r="I21" s="132"/>
      <c r="J21" s="133"/>
      <c r="K21" s="129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</row>
    <row r="22" spans="1:27" s="14" customFormat="1" ht="15">
      <c r="A22" s="136"/>
      <c r="B22" s="136"/>
      <c r="C22" s="136"/>
      <c r="D22" s="134" t="s">
        <v>49</v>
      </c>
      <c r="E22" s="44"/>
      <c r="F22" s="44"/>
      <c r="G22" s="44"/>
      <c r="H22" s="132"/>
      <c r="I22" s="132"/>
      <c r="J22" s="133"/>
      <c r="K22" s="129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</row>
  </sheetData>
  <mergeCells count="17">
    <mergeCell ref="A11:F11"/>
    <mergeCell ref="H11:I11"/>
    <mergeCell ref="A1:J1"/>
    <mergeCell ref="A2:J2"/>
    <mergeCell ref="A3:J3"/>
    <mergeCell ref="A6:A9"/>
    <mergeCell ref="B6:B9"/>
    <mergeCell ref="D6:D9"/>
    <mergeCell ref="D20:G20"/>
    <mergeCell ref="D21:G21"/>
    <mergeCell ref="D22:G22"/>
    <mergeCell ref="A12:H12"/>
    <mergeCell ref="D14:G14"/>
    <mergeCell ref="D15:G15"/>
    <mergeCell ref="F16:G16"/>
    <mergeCell ref="D18:G18"/>
    <mergeCell ref="D19:G19"/>
  </mergeCells>
  <pageMargins left="0.25" right="0.25" top="0.75" bottom="0.75" header="0.3" footer="0.3"/>
  <pageSetup scale="55" fitToHeight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71"/>
  <sheetViews>
    <sheetView zoomScaleNormal="100" workbookViewId="0">
      <selection activeCell="A4" sqref="A4"/>
    </sheetView>
  </sheetViews>
  <sheetFormatPr baseColWidth="10" defaultColWidth="11.42578125" defaultRowHeight="15" customHeight="1"/>
  <cols>
    <col min="1" max="1" width="14" style="2" customWidth="1"/>
    <col min="2" max="2" width="8" style="2" customWidth="1"/>
    <col min="3" max="3" width="25.28515625" style="2" customWidth="1"/>
    <col min="4" max="4" width="23.5703125" customWidth="1"/>
    <col min="5" max="6" width="13.42578125" customWidth="1"/>
    <col min="7" max="7" width="12.140625" style="1" customWidth="1"/>
    <col min="8" max="8" width="11.85546875" style="3" customWidth="1"/>
    <col min="9" max="9" width="51.7109375" bestFit="1" customWidth="1"/>
    <col min="10" max="10" width="22.42578125" customWidth="1"/>
    <col min="12" max="12" width="12.5703125" customWidth="1"/>
    <col min="16" max="16" width="49.140625" customWidth="1"/>
  </cols>
  <sheetData>
    <row r="1" spans="1:12" ht="30" customHeight="1">
      <c r="A1" s="45" t="s">
        <v>14</v>
      </c>
      <c r="B1" s="46"/>
      <c r="C1" s="46"/>
      <c r="D1" s="46"/>
      <c r="E1" s="46"/>
      <c r="F1" s="46"/>
      <c r="G1" s="46"/>
      <c r="H1" s="46"/>
      <c r="I1" s="46"/>
      <c r="J1" s="47"/>
    </row>
    <row r="2" spans="1:12" ht="30" customHeight="1">
      <c r="A2" s="48" t="s">
        <v>131</v>
      </c>
      <c r="B2" s="49"/>
      <c r="C2" s="49"/>
      <c r="D2" s="49"/>
      <c r="E2" s="49"/>
      <c r="F2" s="49"/>
      <c r="G2" s="49"/>
      <c r="H2" s="49"/>
      <c r="I2" s="49"/>
      <c r="J2" s="50"/>
    </row>
    <row r="3" spans="1:12" ht="30" customHeight="1" thickBot="1">
      <c r="A3" s="48" t="s">
        <v>15</v>
      </c>
      <c r="B3" s="49"/>
      <c r="C3" s="49"/>
      <c r="D3" s="49"/>
      <c r="E3" s="49"/>
      <c r="F3" s="49"/>
      <c r="G3" s="49"/>
      <c r="H3" s="49"/>
      <c r="I3" s="49"/>
      <c r="J3" s="50"/>
    </row>
    <row r="4" spans="1:12" s="12" customFormat="1" ht="37.700000000000003" customHeight="1">
      <c r="A4" s="6" t="s">
        <v>16</v>
      </c>
      <c r="B4" s="7" t="s">
        <v>17</v>
      </c>
      <c r="C4" s="7" t="s">
        <v>18</v>
      </c>
      <c r="D4" s="8" t="s">
        <v>19</v>
      </c>
      <c r="E4" s="7" t="s">
        <v>20</v>
      </c>
      <c r="F4" s="7" t="s">
        <v>21</v>
      </c>
      <c r="G4" s="9" t="s">
        <v>27</v>
      </c>
      <c r="H4" s="10" t="s">
        <v>22</v>
      </c>
      <c r="I4" s="11" t="s">
        <v>23</v>
      </c>
      <c r="J4" s="7" t="s">
        <v>24</v>
      </c>
    </row>
    <row r="5" spans="1:12" ht="21.75" customHeight="1">
      <c r="A5" s="54">
        <v>46113</v>
      </c>
      <c r="B5" s="271">
        <v>1264</v>
      </c>
      <c r="C5" s="56" t="s">
        <v>133</v>
      </c>
      <c r="D5" s="57" t="s">
        <v>134</v>
      </c>
      <c r="E5" s="57" t="s">
        <v>13</v>
      </c>
      <c r="F5" s="58" t="s">
        <v>135</v>
      </c>
      <c r="G5" s="59" t="s">
        <v>136</v>
      </c>
      <c r="H5" s="60">
        <v>100</v>
      </c>
      <c r="I5" s="60">
        <f>G5*H5</f>
        <v>1700</v>
      </c>
      <c r="J5" s="57" t="s">
        <v>137</v>
      </c>
      <c r="L5" s="15"/>
    </row>
    <row r="6" spans="1:12" ht="21.75" customHeight="1">
      <c r="A6" s="54"/>
      <c r="B6" s="55"/>
      <c r="C6" s="56"/>
      <c r="D6" s="57"/>
      <c r="E6" s="57"/>
      <c r="F6" s="58"/>
      <c r="G6" s="59"/>
      <c r="H6" s="60"/>
      <c r="I6" s="60"/>
      <c r="J6" s="57"/>
      <c r="L6" s="15"/>
    </row>
    <row r="7" spans="1:12" ht="17.25" customHeight="1">
      <c r="A7" s="54">
        <v>46113</v>
      </c>
      <c r="B7" s="271">
        <v>1265</v>
      </c>
      <c r="C7" s="56" t="s">
        <v>138</v>
      </c>
      <c r="D7" s="57" t="s">
        <v>139</v>
      </c>
      <c r="E7" s="57" t="s">
        <v>13</v>
      </c>
      <c r="F7" s="58" t="s">
        <v>135</v>
      </c>
      <c r="G7" s="59" t="s">
        <v>140</v>
      </c>
      <c r="H7" s="60">
        <v>20</v>
      </c>
      <c r="I7" s="60">
        <f>G7*H7</f>
        <v>880</v>
      </c>
      <c r="J7" s="57" t="s">
        <v>137</v>
      </c>
      <c r="K7" s="74"/>
      <c r="L7" s="15"/>
    </row>
    <row r="8" spans="1:12" ht="17.25" customHeight="1">
      <c r="A8" s="54"/>
      <c r="B8" s="55"/>
      <c r="C8" s="56"/>
      <c r="D8" s="57"/>
      <c r="E8" s="57"/>
      <c r="F8" s="58"/>
      <c r="G8" s="59"/>
      <c r="H8" s="60"/>
      <c r="I8" s="60"/>
      <c r="J8" s="57"/>
      <c r="K8" s="74"/>
      <c r="L8" s="15"/>
    </row>
    <row r="9" spans="1:12" ht="17.25" customHeight="1">
      <c r="A9" s="54">
        <v>46113</v>
      </c>
      <c r="B9" s="271">
        <v>1266</v>
      </c>
      <c r="C9" s="56" t="s">
        <v>141</v>
      </c>
      <c r="D9" s="57" t="s">
        <v>142</v>
      </c>
      <c r="E9" s="57" t="s">
        <v>13</v>
      </c>
      <c r="F9" s="58" t="s">
        <v>143</v>
      </c>
      <c r="G9" s="61" t="s">
        <v>144</v>
      </c>
      <c r="H9" s="60">
        <v>100</v>
      </c>
      <c r="I9" s="60">
        <f>G9*H9</f>
        <v>2000</v>
      </c>
      <c r="J9" s="57" t="s">
        <v>137</v>
      </c>
      <c r="K9" s="74"/>
      <c r="L9" s="15"/>
    </row>
    <row r="10" spans="1:12" ht="17.25" customHeight="1">
      <c r="A10" s="54"/>
      <c r="B10" s="55"/>
      <c r="C10" s="56"/>
      <c r="D10" s="57"/>
      <c r="E10" s="57"/>
      <c r="F10" s="58"/>
      <c r="G10" s="61"/>
      <c r="H10" s="60"/>
      <c r="I10" s="60"/>
      <c r="J10" s="57"/>
      <c r="K10" s="74"/>
      <c r="L10" s="15"/>
    </row>
    <row r="11" spans="1:12" ht="17.25" customHeight="1">
      <c r="A11" s="54">
        <v>46113</v>
      </c>
      <c r="B11" s="271">
        <v>1267</v>
      </c>
      <c r="C11" s="56" t="s">
        <v>145</v>
      </c>
      <c r="D11" s="57" t="s">
        <v>146</v>
      </c>
      <c r="E11" s="57" t="s">
        <v>13</v>
      </c>
      <c r="F11" s="58" t="s">
        <v>147</v>
      </c>
      <c r="G11" s="59" t="s">
        <v>148</v>
      </c>
      <c r="H11" s="60">
        <v>20</v>
      </c>
      <c r="I11" s="60">
        <f>G11*H11</f>
        <v>1040</v>
      </c>
      <c r="J11" s="57" t="s">
        <v>137</v>
      </c>
      <c r="K11" s="74"/>
      <c r="L11" s="15"/>
    </row>
    <row r="12" spans="1:12" ht="17.25" customHeight="1">
      <c r="A12" s="54"/>
      <c r="B12" s="55"/>
      <c r="C12" s="56"/>
      <c r="D12" s="57"/>
      <c r="E12" s="57"/>
      <c r="F12" s="58"/>
      <c r="G12" s="59"/>
      <c r="H12" s="60"/>
      <c r="I12" s="60"/>
      <c r="J12" s="57"/>
      <c r="K12" s="74"/>
      <c r="L12" s="15"/>
    </row>
    <row r="13" spans="1:12" ht="17.25" customHeight="1">
      <c r="A13" s="54">
        <v>46113</v>
      </c>
      <c r="B13" s="271">
        <v>1268</v>
      </c>
      <c r="C13" s="62" t="s">
        <v>149</v>
      </c>
      <c r="D13" s="62" t="s">
        <v>150</v>
      </c>
      <c r="E13" s="57" t="s">
        <v>13</v>
      </c>
      <c r="F13" s="58" t="s">
        <v>39</v>
      </c>
      <c r="G13" s="59" t="s">
        <v>151</v>
      </c>
      <c r="H13" s="60">
        <v>2</v>
      </c>
      <c r="I13" s="60">
        <f>G13*H13</f>
        <v>200</v>
      </c>
      <c r="J13" s="57" t="s">
        <v>137</v>
      </c>
      <c r="K13" s="74"/>
      <c r="L13" s="15"/>
    </row>
    <row r="14" spans="1:12" ht="17.25" customHeight="1">
      <c r="A14" s="54"/>
      <c r="B14" s="55"/>
      <c r="C14" s="63"/>
      <c r="D14" s="63"/>
      <c r="E14" s="57"/>
      <c r="F14" s="58"/>
      <c r="G14" s="59"/>
      <c r="H14" s="60"/>
      <c r="I14" s="60"/>
      <c r="J14" s="57"/>
      <c r="K14" s="74"/>
      <c r="L14" s="15"/>
    </row>
    <row r="15" spans="1:12" ht="17.25" customHeight="1">
      <c r="A15" s="62">
        <v>46113</v>
      </c>
      <c r="B15" s="271">
        <v>1269</v>
      </c>
      <c r="C15" s="64" t="s">
        <v>152</v>
      </c>
      <c r="D15" s="66" t="s">
        <v>153</v>
      </c>
      <c r="E15" s="57" t="s">
        <v>13</v>
      </c>
      <c r="F15" s="58" t="s">
        <v>143</v>
      </c>
      <c r="G15" s="59" t="s">
        <v>154</v>
      </c>
      <c r="H15" s="60">
        <v>10</v>
      </c>
      <c r="I15" s="60">
        <f>G15*H15</f>
        <v>290</v>
      </c>
      <c r="J15" s="57" t="s">
        <v>137</v>
      </c>
      <c r="K15" s="20"/>
      <c r="L15" s="15"/>
    </row>
    <row r="16" spans="1:12" ht="17.25" customHeight="1">
      <c r="A16" s="63"/>
      <c r="B16" s="55"/>
      <c r="C16" s="65"/>
      <c r="D16" s="67"/>
      <c r="E16" s="57"/>
      <c r="F16" s="58"/>
      <c r="G16" s="59"/>
      <c r="H16" s="60"/>
      <c r="I16" s="60"/>
      <c r="J16" s="57"/>
      <c r="K16" s="20"/>
      <c r="L16" s="15"/>
    </row>
    <row r="17" spans="1:12" ht="17.25" customHeight="1">
      <c r="A17" s="54">
        <v>46114</v>
      </c>
      <c r="B17" s="271">
        <v>1270</v>
      </c>
      <c r="C17" s="57" t="s">
        <v>141</v>
      </c>
      <c r="D17" s="57" t="s">
        <v>142</v>
      </c>
      <c r="E17" s="57" t="s">
        <v>13</v>
      </c>
      <c r="F17" s="58" t="s">
        <v>143</v>
      </c>
      <c r="G17" s="59" t="s">
        <v>144</v>
      </c>
      <c r="H17" s="60">
        <v>100</v>
      </c>
      <c r="I17" s="60">
        <f>G17*H17</f>
        <v>2000</v>
      </c>
      <c r="J17" s="57" t="s">
        <v>137</v>
      </c>
      <c r="K17" s="74"/>
      <c r="L17" s="15"/>
    </row>
    <row r="18" spans="1:12" ht="17.25" customHeight="1">
      <c r="A18" s="54"/>
      <c r="B18" s="55"/>
      <c r="C18" s="57"/>
      <c r="D18" s="57"/>
      <c r="E18" s="57"/>
      <c r="F18" s="58"/>
      <c r="G18" s="59"/>
      <c r="H18" s="60"/>
      <c r="I18" s="60"/>
      <c r="J18" s="57"/>
      <c r="K18" s="74"/>
      <c r="L18" s="15"/>
    </row>
    <row r="19" spans="1:12" ht="17.25" customHeight="1">
      <c r="A19" s="54">
        <v>46114</v>
      </c>
      <c r="B19" s="271">
        <v>1271</v>
      </c>
      <c r="C19" s="57" t="s">
        <v>145</v>
      </c>
      <c r="D19" s="57" t="s">
        <v>146</v>
      </c>
      <c r="E19" s="57" t="s">
        <v>13</v>
      </c>
      <c r="F19" s="68" t="s">
        <v>147</v>
      </c>
      <c r="G19" s="59" t="s">
        <v>155</v>
      </c>
      <c r="H19" s="70">
        <v>20</v>
      </c>
      <c r="I19" s="60">
        <f>G19*H19</f>
        <v>1060</v>
      </c>
      <c r="J19" s="57" t="s">
        <v>137</v>
      </c>
      <c r="K19" s="74"/>
      <c r="L19" s="15"/>
    </row>
    <row r="20" spans="1:12" ht="17.25" customHeight="1">
      <c r="A20" s="54"/>
      <c r="B20" s="55"/>
      <c r="C20" s="57"/>
      <c r="D20" s="57"/>
      <c r="E20" s="57"/>
      <c r="F20" s="69"/>
      <c r="G20" s="59"/>
      <c r="H20" s="71"/>
      <c r="I20" s="60"/>
      <c r="J20" s="57"/>
      <c r="K20" s="74"/>
      <c r="L20" s="15"/>
    </row>
    <row r="21" spans="1:12" ht="17.25" customHeight="1">
      <c r="A21" s="54">
        <v>46115</v>
      </c>
      <c r="B21" s="271">
        <v>1272</v>
      </c>
      <c r="C21" s="67" t="s">
        <v>152</v>
      </c>
      <c r="D21" s="57" t="s">
        <v>153</v>
      </c>
      <c r="E21" s="57" t="s">
        <v>13</v>
      </c>
      <c r="F21" s="58" t="s">
        <v>143</v>
      </c>
      <c r="G21" s="59" t="s">
        <v>156</v>
      </c>
      <c r="H21" s="60">
        <v>10</v>
      </c>
      <c r="I21" s="60">
        <f>G21*H21</f>
        <v>150</v>
      </c>
      <c r="J21" s="57" t="s">
        <v>137</v>
      </c>
      <c r="K21" s="74"/>
      <c r="L21" s="15"/>
    </row>
    <row r="22" spans="1:12" ht="17.25" customHeight="1">
      <c r="A22" s="54"/>
      <c r="B22" s="55"/>
      <c r="C22" s="57"/>
      <c r="D22" s="57"/>
      <c r="E22" s="57"/>
      <c r="F22" s="58"/>
      <c r="G22" s="59"/>
      <c r="H22" s="60"/>
      <c r="I22" s="60"/>
      <c r="J22" s="57"/>
      <c r="K22" s="74"/>
      <c r="L22" s="15"/>
    </row>
    <row r="23" spans="1:12" ht="17.25" customHeight="1">
      <c r="A23" s="54">
        <v>46120</v>
      </c>
      <c r="B23" s="271">
        <v>1273</v>
      </c>
      <c r="C23" s="65" t="s">
        <v>133</v>
      </c>
      <c r="D23" s="57" t="s">
        <v>134</v>
      </c>
      <c r="E23" s="57" t="s">
        <v>13</v>
      </c>
      <c r="F23" s="58" t="s">
        <v>135</v>
      </c>
      <c r="G23" s="59" t="s">
        <v>157</v>
      </c>
      <c r="H23" s="60">
        <v>100</v>
      </c>
      <c r="I23" s="60">
        <f>G23*H23</f>
        <v>2400</v>
      </c>
      <c r="J23" s="57" t="s">
        <v>137</v>
      </c>
      <c r="K23" s="20"/>
      <c r="L23" s="15"/>
    </row>
    <row r="24" spans="1:12" ht="17.25" customHeight="1">
      <c r="A24" s="54"/>
      <c r="B24" s="55"/>
      <c r="C24" s="56"/>
      <c r="D24" s="57"/>
      <c r="E24" s="57"/>
      <c r="F24" s="58"/>
      <c r="G24" s="59"/>
      <c r="H24" s="60"/>
      <c r="I24" s="60"/>
      <c r="J24" s="57"/>
      <c r="K24" s="20"/>
      <c r="L24" s="15"/>
    </row>
    <row r="25" spans="1:12" ht="17.25" customHeight="1">
      <c r="A25" s="62">
        <v>46121</v>
      </c>
      <c r="B25" s="271">
        <v>1274</v>
      </c>
      <c r="C25" s="67" t="s">
        <v>141</v>
      </c>
      <c r="D25" s="57" t="s">
        <v>142</v>
      </c>
      <c r="E25" s="57" t="s">
        <v>13</v>
      </c>
      <c r="F25" s="58" t="s">
        <v>143</v>
      </c>
      <c r="G25" s="72" t="s">
        <v>156</v>
      </c>
      <c r="H25" s="60">
        <v>100</v>
      </c>
      <c r="I25" s="60">
        <f>G25*H25</f>
        <v>1500</v>
      </c>
      <c r="J25" s="57" t="s">
        <v>137</v>
      </c>
      <c r="K25" s="20"/>
      <c r="L25" s="15"/>
    </row>
    <row r="26" spans="1:12" ht="17.25" customHeight="1">
      <c r="A26" s="63"/>
      <c r="B26" s="55"/>
      <c r="C26" s="57"/>
      <c r="D26" s="57"/>
      <c r="E26" s="57"/>
      <c r="F26" s="58"/>
      <c r="G26" s="73"/>
      <c r="H26" s="60"/>
      <c r="I26" s="60"/>
      <c r="J26" s="57"/>
      <c r="K26" s="20"/>
      <c r="L26" s="15"/>
    </row>
    <row r="27" spans="1:12" ht="17.25" customHeight="1">
      <c r="A27" s="62">
        <v>46121</v>
      </c>
      <c r="B27" s="271">
        <v>1275</v>
      </c>
      <c r="C27" s="56" t="s">
        <v>158</v>
      </c>
      <c r="D27" s="57" t="s">
        <v>159</v>
      </c>
      <c r="E27" s="57" t="s">
        <v>13</v>
      </c>
      <c r="F27" s="58" t="s">
        <v>96</v>
      </c>
      <c r="G27" s="59" t="s">
        <v>160</v>
      </c>
      <c r="H27" s="60">
        <v>1</v>
      </c>
      <c r="I27" s="60">
        <f>G27*H27</f>
        <v>37</v>
      </c>
      <c r="J27" s="57" t="s">
        <v>137</v>
      </c>
      <c r="K27" s="74"/>
      <c r="L27" s="15"/>
    </row>
    <row r="28" spans="1:12" ht="17.25" customHeight="1">
      <c r="A28" s="63"/>
      <c r="B28" s="55"/>
      <c r="C28" s="56"/>
      <c r="D28" s="57"/>
      <c r="E28" s="57"/>
      <c r="F28" s="58"/>
      <c r="G28" s="59"/>
      <c r="H28" s="60"/>
      <c r="I28" s="60"/>
      <c r="J28" s="57"/>
      <c r="K28" s="74"/>
      <c r="L28" s="15"/>
    </row>
    <row r="29" spans="1:12" ht="17.25" customHeight="1">
      <c r="A29" s="54">
        <v>46122</v>
      </c>
      <c r="B29" s="271">
        <v>1276</v>
      </c>
      <c r="C29" s="57" t="s">
        <v>145</v>
      </c>
      <c r="D29" s="57" t="s">
        <v>146</v>
      </c>
      <c r="E29" s="57" t="s">
        <v>13</v>
      </c>
      <c r="F29" s="58" t="s">
        <v>147</v>
      </c>
      <c r="G29" s="59" t="s">
        <v>161</v>
      </c>
      <c r="H29" s="70">
        <v>20</v>
      </c>
      <c r="I29" s="60">
        <f>G29*H29</f>
        <v>800</v>
      </c>
      <c r="J29" s="57" t="s">
        <v>137</v>
      </c>
      <c r="K29" s="74"/>
      <c r="L29" s="15"/>
    </row>
    <row r="30" spans="1:12" ht="17.25" customHeight="1">
      <c r="A30" s="54"/>
      <c r="B30" s="55"/>
      <c r="C30" s="57"/>
      <c r="D30" s="57"/>
      <c r="E30" s="57"/>
      <c r="F30" s="58"/>
      <c r="G30" s="59"/>
      <c r="H30" s="71"/>
      <c r="I30" s="60"/>
      <c r="J30" s="57"/>
      <c r="K30" s="74"/>
      <c r="L30" s="15"/>
    </row>
    <row r="31" spans="1:12" ht="17.25" customHeight="1">
      <c r="A31" s="54">
        <v>46122</v>
      </c>
      <c r="B31" s="271">
        <v>1277</v>
      </c>
      <c r="C31" s="57" t="s">
        <v>152</v>
      </c>
      <c r="D31" s="57" t="s">
        <v>153</v>
      </c>
      <c r="E31" s="57" t="s">
        <v>13</v>
      </c>
      <c r="F31" s="58" t="s">
        <v>143</v>
      </c>
      <c r="G31" s="59" t="s">
        <v>157</v>
      </c>
      <c r="H31" s="60">
        <v>10</v>
      </c>
      <c r="I31" s="60">
        <f>G31*H31</f>
        <v>240</v>
      </c>
      <c r="J31" s="57" t="s">
        <v>137</v>
      </c>
      <c r="K31" s="74"/>
      <c r="L31" s="15"/>
    </row>
    <row r="32" spans="1:12" ht="17.25" customHeight="1">
      <c r="A32" s="54"/>
      <c r="B32" s="55"/>
      <c r="C32" s="57"/>
      <c r="D32" s="57"/>
      <c r="E32" s="57"/>
      <c r="F32" s="58"/>
      <c r="G32" s="59"/>
      <c r="H32" s="60"/>
      <c r="I32" s="60"/>
      <c r="J32" s="57"/>
      <c r="K32" s="74"/>
      <c r="L32" s="15"/>
    </row>
    <row r="33" spans="1:12" ht="17.25" customHeight="1">
      <c r="A33" s="54">
        <v>46127</v>
      </c>
      <c r="B33" s="271">
        <v>1278</v>
      </c>
      <c r="C33" s="57" t="s">
        <v>133</v>
      </c>
      <c r="D33" s="57" t="s">
        <v>134</v>
      </c>
      <c r="E33" s="57" t="s">
        <v>13</v>
      </c>
      <c r="F33" s="58" t="s">
        <v>135</v>
      </c>
      <c r="G33" s="59" t="s">
        <v>144</v>
      </c>
      <c r="H33" s="60">
        <v>100</v>
      </c>
      <c r="I33" s="60">
        <f>G33*H33</f>
        <v>2000</v>
      </c>
      <c r="J33" s="57" t="s">
        <v>137</v>
      </c>
      <c r="K33" s="74"/>
      <c r="L33" s="21"/>
    </row>
    <row r="34" spans="1:12" ht="17.25" customHeight="1">
      <c r="A34" s="54"/>
      <c r="B34" s="55"/>
      <c r="C34" s="57"/>
      <c r="D34" s="57"/>
      <c r="E34" s="57"/>
      <c r="F34" s="58"/>
      <c r="G34" s="59"/>
      <c r="H34" s="60"/>
      <c r="I34" s="60"/>
      <c r="J34" s="57"/>
      <c r="K34" s="74"/>
      <c r="L34" s="15"/>
    </row>
    <row r="35" spans="1:12" ht="17.25" customHeight="1">
      <c r="A35" s="62">
        <v>46128</v>
      </c>
      <c r="B35" s="271">
        <v>1279</v>
      </c>
      <c r="C35" s="57" t="s">
        <v>141</v>
      </c>
      <c r="D35" s="57" t="s">
        <v>142</v>
      </c>
      <c r="E35" s="57" t="s">
        <v>13</v>
      </c>
      <c r="F35" s="58" t="s">
        <v>143</v>
      </c>
      <c r="G35" s="72" t="s">
        <v>144</v>
      </c>
      <c r="H35" s="60">
        <v>100</v>
      </c>
      <c r="I35" s="60">
        <f>G35*H35</f>
        <v>2000</v>
      </c>
      <c r="J35" s="57" t="s">
        <v>137</v>
      </c>
      <c r="K35" s="20"/>
      <c r="L35" s="15"/>
    </row>
    <row r="36" spans="1:12" ht="17.25" customHeight="1">
      <c r="A36" s="63"/>
      <c r="B36" s="55"/>
      <c r="C36" s="57"/>
      <c r="D36" s="57"/>
      <c r="E36" s="57"/>
      <c r="F36" s="58"/>
      <c r="G36" s="73"/>
      <c r="H36" s="60"/>
      <c r="I36" s="60"/>
      <c r="J36" s="57"/>
      <c r="K36" s="20"/>
      <c r="L36" s="15"/>
    </row>
    <row r="37" spans="1:12" ht="17.25" customHeight="1">
      <c r="A37" s="54">
        <v>46129</v>
      </c>
      <c r="B37" s="271">
        <v>1280</v>
      </c>
      <c r="C37" s="57" t="s">
        <v>152</v>
      </c>
      <c r="D37" s="57" t="s">
        <v>153</v>
      </c>
      <c r="E37" s="57" t="s">
        <v>13</v>
      </c>
      <c r="F37" s="58" t="s">
        <v>143</v>
      </c>
      <c r="G37" s="59" t="s">
        <v>162</v>
      </c>
      <c r="H37" s="60">
        <v>10</v>
      </c>
      <c r="I37" s="60">
        <f>G37*H37</f>
        <v>230</v>
      </c>
      <c r="J37" s="57" t="s">
        <v>137</v>
      </c>
      <c r="K37" s="74"/>
      <c r="L37" s="15"/>
    </row>
    <row r="38" spans="1:12" ht="17.25" customHeight="1">
      <c r="A38" s="54"/>
      <c r="B38" s="55"/>
      <c r="C38" s="57"/>
      <c r="D38" s="57"/>
      <c r="E38" s="57"/>
      <c r="F38" s="58"/>
      <c r="G38" s="59"/>
      <c r="H38" s="60"/>
      <c r="I38" s="60"/>
      <c r="J38" s="57"/>
      <c r="K38" s="74"/>
      <c r="L38" s="15"/>
    </row>
    <row r="39" spans="1:12" ht="17.25" customHeight="1">
      <c r="A39" s="54">
        <v>46129</v>
      </c>
      <c r="B39" s="271">
        <v>1281</v>
      </c>
      <c r="C39" s="57" t="s">
        <v>145</v>
      </c>
      <c r="D39" s="57" t="s">
        <v>146</v>
      </c>
      <c r="E39" s="57" t="s">
        <v>13</v>
      </c>
      <c r="F39" s="58" t="s">
        <v>147</v>
      </c>
      <c r="G39" s="59" t="s">
        <v>163</v>
      </c>
      <c r="H39" s="60">
        <v>20</v>
      </c>
      <c r="I39" s="60">
        <f>G39*H39</f>
        <v>620</v>
      </c>
      <c r="J39" s="57" t="s">
        <v>137</v>
      </c>
      <c r="K39" s="20"/>
      <c r="L39" s="15"/>
    </row>
    <row r="40" spans="1:12" ht="17.25" customHeight="1">
      <c r="A40" s="54"/>
      <c r="B40" s="55"/>
      <c r="C40" s="57"/>
      <c r="D40" s="57"/>
      <c r="E40" s="57"/>
      <c r="F40" s="58"/>
      <c r="G40" s="59"/>
      <c r="H40" s="60"/>
      <c r="I40" s="60"/>
      <c r="J40" s="57"/>
      <c r="K40" s="20"/>
      <c r="L40" s="15"/>
    </row>
    <row r="41" spans="1:12" ht="17.25" customHeight="1">
      <c r="A41" s="54">
        <v>46134</v>
      </c>
      <c r="B41" s="271">
        <v>1282</v>
      </c>
      <c r="C41" s="57" t="s">
        <v>133</v>
      </c>
      <c r="D41" s="57" t="s">
        <v>134</v>
      </c>
      <c r="E41" s="57" t="s">
        <v>13</v>
      </c>
      <c r="F41" s="58" t="s">
        <v>135</v>
      </c>
      <c r="G41" s="75">
        <v>22</v>
      </c>
      <c r="H41" s="60">
        <v>100</v>
      </c>
      <c r="I41" s="60">
        <f>G41*H41</f>
        <v>2200</v>
      </c>
      <c r="J41" s="57" t="s">
        <v>137</v>
      </c>
      <c r="K41" s="20"/>
      <c r="L41" s="15"/>
    </row>
    <row r="42" spans="1:12" ht="17.25" customHeight="1">
      <c r="A42" s="54"/>
      <c r="B42" s="55"/>
      <c r="C42" s="57"/>
      <c r="D42" s="57"/>
      <c r="E42" s="57"/>
      <c r="F42" s="58"/>
      <c r="G42" s="75"/>
      <c r="H42" s="60"/>
      <c r="I42" s="60"/>
      <c r="J42" s="57"/>
      <c r="K42" s="20"/>
      <c r="L42" s="15"/>
    </row>
    <row r="43" spans="1:12" ht="17.25" customHeight="1">
      <c r="A43" s="62">
        <v>46136</v>
      </c>
      <c r="B43" s="271">
        <v>1283</v>
      </c>
      <c r="C43" s="66" t="s">
        <v>141</v>
      </c>
      <c r="D43" s="66" t="s">
        <v>142</v>
      </c>
      <c r="E43" s="66" t="s">
        <v>13</v>
      </c>
      <c r="F43" s="68" t="s">
        <v>143</v>
      </c>
      <c r="G43" s="72" t="s">
        <v>144</v>
      </c>
      <c r="H43" s="70">
        <v>100</v>
      </c>
      <c r="I43" s="70">
        <f>G43*H43</f>
        <v>2000</v>
      </c>
      <c r="J43" s="66" t="s">
        <v>137</v>
      </c>
      <c r="K43" s="20"/>
      <c r="L43" s="15"/>
    </row>
    <row r="44" spans="1:12" ht="17.25" customHeight="1">
      <c r="A44" s="63"/>
      <c r="B44" s="55"/>
      <c r="C44" s="67"/>
      <c r="D44" s="67"/>
      <c r="E44" s="67"/>
      <c r="F44" s="69"/>
      <c r="G44" s="73"/>
      <c r="H44" s="71"/>
      <c r="I44" s="71"/>
      <c r="J44" s="67"/>
      <c r="K44" s="20"/>
      <c r="L44" s="15"/>
    </row>
    <row r="45" spans="1:12" ht="17.25" customHeight="1">
      <c r="A45" s="54">
        <v>46136</v>
      </c>
      <c r="B45" s="271">
        <v>1284</v>
      </c>
      <c r="C45" s="57" t="s">
        <v>145</v>
      </c>
      <c r="D45" s="57" t="s">
        <v>146</v>
      </c>
      <c r="E45" s="57" t="s">
        <v>13</v>
      </c>
      <c r="F45" s="58" t="s">
        <v>147</v>
      </c>
      <c r="G45" s="75">
        <v>90</v>
      </c>
      <c r="H45" s="60">
        <v>20</v>
      </c>
      <c r="I45" s="60">
        <f>G45*H45</f>
        <v>1800</v>
      </c>
      <c r="J45" s="57" t="s">
        <v>137</v>
      </c>
      <c r="K45" s="74"/>
      <c r="L45" s="15"/>
    </row>
    <row r="46" spans="1:12" ht="17.25" customHeight="1">
      <c r="A46" s="54"/>
      <c r="B46" s="55"/>
      <c r="C46" s="57"/>
      <c r="D46" s="57"/>
      <c r="E46" s="57"/>
      <c r="F46" s="58"/>
      <c r="G46" s="75"/>
      <c r="H46" s="60"/>
      <c r="I46" s="60"/>
      <c r="J46" s="57"/>
      <c r="K46" s="74"/>
      <c r="L46" s="15"/>
    </row>
    <row r="47" spans="1:12" ht="17.25" customHeight="1">
      <c r="A47" s="54">
        <v>46136</v>
      </c>
      <c r="B47" s="271">
        <v>1285</v>
      </c>
      <c r="C47" s="57" t="s">
        <v>152</v>
      </c>
      <c r="D47" s="57" t="s">
        <v>153</v>
      </c>
      <c r="E47" s="57" t="s">
        <v>13</v>
      </c>
      <c r="F47" s="58" t="s">
        <v>143</v>
      </c>
      <c r="G47" s="59" t="s">
        <v>164</v>
      </c>
      <c r="H47" s="60">
        <v>10</v>
      </c>
      <c r="I47" s="60">
        <f>G47*H47</f>
        <v>330</v>
      </c>
      <c r="J47" s="57" t="s">
        <v>137</v>
      </c>
      <c r="K47" s="20"/>
      <c r="L47" s="22"/>
    </row>
    <row r="48" spans="1:12" ht="17.25" customHeight="1">
      <c r="A48" s="54"/>
      <c r="B48" s="55"/>
      <c r="C48" s="57"/>
      <c r="D48" s="57"/>
      <c r="E48" s="57"/>
      <c r="F48" s="58"/>
      <c r="G48" s="59"/>
      <c r="H48" s="60"/>
      <c r="I48" s="60"/>
      <c r="J48" s="57"/>
      <c r="K48" s="20"/>
      <c r="L48" s="15"/>
    </row>
    <row r="49" spans="1:26" ht="17.25" customHeight="1">
      <c r="A49" s="62">
        <v>46137</v>
      </c>
      <c r="B49" s="271">
        <v>1286</v>
      </c>
      <c r="C49" s="76" t="s">
        <v>165</v>
      </c>
      <c r="D49" s="76" t="s">
        <v>166</v>
      </c>
      <c r="E49" s="76" t="s">
        <v>13</v>
      </c>
      <c r="F49" s="87" t="s">
        <v>39</v>
      </c>
      <c r="G49" s="61" t="s">
        <v>167</v>
      </c>
      <c r="H49" s="88">
        <v>2</v>
      </c>
      <c r="I49" s="88">
        <f>G49*H49</f>
        <v>1614</v>
      </c>
      <c r="J49" s="76" t="s">
        <v>137</v>
      </c>
      <c r="K49" s="20"/>
      <c r="L49" s="15"/>
    </row>
    <row r="50" spans="1:26" ht="17.25" customHeight="1">
      <c r="A50" s="63"/>
      <c r="B50" s="55"/>
      <c r="C50" s="76"/>
      <c r="D50" s="76"/>
      <c r="E50" s="76"/>
      <c r="F50" s="87"/>
      <c r="G50" s="61"/>
      <c r="H50" s="88"/>
      <c r="I50" s="88"/>
      <c r="J50" s="76"/>
      <c r="K50" s="20"/>
      <c r="L50" s="15"/>
    </row>
    <row r="51" spans="1:26" ht="17.25" customHeight="1">
      <c r="A51" s="62">
        <v>46137</v>
      </c>
      <c r="B51" s="271">
        <v>1287</v>
      </c>
      <c r="C51" s="77" t="s">
        <v>149</v>
      </c>
      <c r="D51" s="77" t="s">
        <v>150</v>
      </c>
      <c r="E51" s="79" t="s">
        <v>13</v>
      </c>
      <c r="F51" s="81" t="s">
        <v>39</v>
      </c>
      <c r="G51" s="83" t="s">
        <v>168</v>
      </c>
      <c r="H51" s="85">
        <v>2</v>
      </c>
      <c r="I51" s="85">
        <f>G51*H51</f>
        <v>320</v>
      </c>
      <c r="J51" s="79" t="s">
        <v>137</v>
      </c>
      <c r="K51" s="20"/>
      <c r="L51" s="15"/>
    </row>
    <row r="52" spans="1:26" ht="17.25" customHeight="1">
      <c r="A52" s="63"/>
      <c r="B52" s="55"/>
      <c r="C52" s="78"/>
      <c r="D52" s="78"/>
      <c r="E52" s="80"/>
      <c r="F52" s="82"/>
      <c r="G52" s="84"/>
      <c r="H52" s="86"/>
      <c r="I52" s="86"/>
      <c r="J52" s="80"/>
      <c r="K52" s="20"/>
      <c r="L52" s="15"/>
    </row>
    <row r="53" spans="1:26" ht="17.25" customHeight="1">
      <c r="A53" s="62">
        <v>46139</v>
      </c>
      <c r="B53" s="271">
        <v>1288</v>
      </c>
      <c r="C53" s="76" t="s">
        <v>165</v>
      </c>
      <c r="D53" s="91" t="s">
        <v>150</v>
      </c>
      <c r="E53" s="76" t="s">
        <v>13</v>
      </c>
      <c r="F53" s="87" t="s">
        <v>39</v>
      </c>
      <c r="G53" s="61" t="s">
        <v>169</v>
      </c>
      <c r="H53" s="88">
        <v>2</v>
      </c>
      <c r="I53" s="88">
        <f>G53*H53</f>
        <v>98</v>
      </c>
      <c r="J53" s="76" t="s">
        <v>137</v>
      </c>
      <c r="K53" s="20"/>
      <c r="L53" s="15"/>
    </row>
    <row r="54" spans="1:26" ht="17.25" customHeight="1">
      <c r="A54" s="63"/>
      <c r="B54" s="55"/>
      <c r="C54" s="76"/>
      <c r="D54" s="91"/>
      <c r="E54" s="76"/>
      <c r="F54" s="87"/>
      <c r="G54" s="61"/>
      <c r="H54" s="88"/>
      <c r="I54" s="88"/>
      <c r="J54" s="76"/>
      <c r="K54" s="20"/>
      <c r="L54" s="15"/>
    </row>
    <row r="55" spans="1:26" ht="17.25" customHeight="1">
      <c r="A55" s="62">
        <v>46141</v>
      </c>
      <c r="B55" s="271">
        <v>1289</v>
      </c>
      <c r="C55" s="57" t="s">
        <v>133</v>
      </c>
      <c r="D55" s="57" t="s">
        <v>134</v>
      </c>
      <c r="E55" s="57" t="s">
        <v>13</v>
      </c>
      <c r="F55" s="58" t="s">
        <v>135</v>
      </c>
      <c r="G55" s="59" t="s">
        <v>170</v>
      </c>
      <c r="H55" s="60">
        <v>100</v>
      </c>
      <c r="I55" s="60">
        <f>G55*H55</f>
        <v>2200</v>
      </c>
      <c r="J55" s="57" t="s">
        <v>137</v>
      </c>
      <c r="K55" s="20"/>
      <c r="L55" s="15"/>
    </row>
    <row r="56" spans="1:26" ht="17.25" customHeight="1">
      <c r="A56" s="63"/>
      <c r="B56" s="55"/>
      <c r="C56" s="57"/>
      <c r="D56" s="57"/>
      <c r="E56" s="57"/>
      <c r="F56" s="58"/>
      <c r="G56" s="59"/>
      <c r="H56" s="60"/>
      <c r="I56" s="60"/>
      <c r="J56" s="57"/>
      <c r="K56" s="20"/>
      <c r="L56" s="15"/>
    </row>
    <row r="57" spans="1:26" ht="17.25" customHeight="1">
      <c r="A57"/>
      <c r="D57" s="2"/>
      <c r="G57"/>
      <c r="H57"/>
      <c r="I57" s="23"/>
      <c r="J57" s="24"/>
      <c r="K57" s="32"/>
      <c r="L57" s="19"/>
      <c r="M57" s="15"/>
    </row>
    <row r="58" spans="1:26" ht="17.25" customHeight="1" thickBot="1">
      <c r="A58"/>
      <c r="D58" s="34"/>
      <c r="E58" s="5"/>
      <c r="F58" s="5"/>
      <c r="G58"/>
      <c r="H58"/>
      <c r="I58" s="23"/>
      <c r="J58" s="24"/>
      <c r="K58" s="32"/>
      <c r="L58" s="19"/>
      <c r="M58" s="15"/>
    </row>
    <row r="59" spans="1:26" ht="17.25" customHeight="1" thickBot="1">
      <c r="A59"/>
      <c r="D59" s="89" t="s">
        <v>42</v>
      </c>
      <c r="E59" s="89"/>
      <c r="F59" s="89"/>
      <c r="G59" s="25"/>
      <c r="H59" s="25"/>
      <c r="I59" s="27">
        <f>SUM(I5:I58)</f>
        <v>29709</v>
      </c>
      <c r="K59" s="28"/>
      <c r="L59" s="19"/>
      <c r="M59" s="15"/>
    </row>
    <row r="60" spans="1:26" ht="15.4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3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7.25" customHeight="1">
      <c r="A61"/>
      <c r="D61" s="29"/>
      <c r="E61" s="28"/>
      <c r="F61" s="28"/>
      <c r="G61" s="25"/>
      <c r="H61" s="25"/>
      <c r="I61" s="26"/>
      <c r="J61" s="30"/>
      <c r="K61" s="28"/>
      <c r="L61" s="90"/>
      <c r="M61" s="15"/>
    </row>
    <row r="62" spans="1:26" ht="17.25" customHeight="1">
      <c r="A62"/>
      <c r="D62" s="2"/>
      <c r="G62"/>
      <c r="H62"/>
      <c r="K62" s="5"/>
      <c r="L62" s="90"/>
      <c r="M62" s="15"/>
    </row>
    <row r="63" spans="1:26" ht="17.25" customHeight="1">
      <c r="A63"/>
      <c r="C63" s="31" t="s">
        <v>50</v>
      </c>
      <c r="G63" s="17"/>
      <c r="I63" s="18" t="s">
        <v>51</v>
      </c>
      <c r="K63" s="19"/>
      <c r="L63" s="15"/>
    </row>
    <row r="64" spans="1:26" ht="17.25" customHeight="1">
      <c r="A64"/>
      <c r="C64" s="31" t="s">
        <v>32</v>
      </c>
      <c r="G64" s="17"/>
      <c r="I64" s="18" t="s">
        <v>33</v>
      </c>
      <c r="K64" s="19"/>
      <c r="L64" s="15"/>
    </row>
    <row r="65" spans="1:12" ht="17.25" customHeight="1">
      <c r="A65"/>
      <c r="C65" s="31" t="s">
        <v>34</v>
      </c>
      <c r="G65" s="17"/>
      <c r="I65" s="16" t="s">
        <v>34</v>
      </c>
      <c r="K65" s="19"/>
      <c r="L65" s="15"/>
    </row>
    <row r="66" spans="1:12" ht="17.25" customHeight="1">
      <c r="A66"/>
      <c r="C66" s="31" t="s">
        <v>52</v>
      </c>
      <c r="G66" s="17"/>
      <c r="I66" s="16" t="s">
        <v>52</v>
      </c>
      <c r="K66" s="19"/>
      <c r="L66" s="15"/>
    </row>
    <row r="67" spans="1:12" ht="17.25" customHeight="1">
      <c r="A67"/>
      <c r="E67" s="16" t="s">
        <v>35</v>
      </c>
      <c r="G67"/>
      <c r="H67"/>
      <c r="K67" s="19"/>
      <c r="L67" s="15"/>
    </row>
    <row r="68" spans="1:12" ht="17.25" customHeight="1">
      <c r="A68"/>
      <c r="E68" s="16" t="s">
        <v>53</v>
      </c>
      <c r="G68"/>
      <c r="H68"/>
      <c r="K68" s="19"/>
      <c r="L68" s="15"/>
    </row>
    <row r="69" spans="1:12" ht="17.25" customHeight="1">
      <c r="A69"/>
      <c r="E69" s="16" t="s">
        <v>54</v>
      </c>
      <c r="G69"/>
      <c r="H69"/>
      <c r="K69" s="19"/>
      <c r="L69" s="15"/>
    </row>
    <row r="70" spans="1:12" ht="17.25" customHeight="1">
      <c r="A70"/>
      <c r="E70" s="16" t="s">
        <v>55</v>
      </c>
      <c r="G70"/>
      <c r="H70"/>
      <c r="K70" s="19"/>
      <c r="L70" s="15"/>
    </row>
    <row r="71" spans="1:12" ht="17.25" customHeight="1">
      <c r="A71"/>
      <c r="E71" s="18" t="s">
        <v>36</v>
      </c>
      <c r="G71"/>
      <c r="H71"/>
      <c r="K71" s="5"/>
      <c r="L71" s="15"/>
    </row>
  </sheetData>
  <mergeCells count="278">
    <mergeCell ref="D59:F59"/>
    <mergeCell ref="L61:L62"/>
    <mergeCell ref="J53:J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J55:J56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J49:J50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J51:J52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K45:K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J43:J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K31:K32"/>
    <mergeCell ref="K33:K34"/>
    <mergeCell ref="K37:K38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J37:J38"/>
    <mergeCell ref="I39:I40"/>
    <mergeCell ref="J39:J40"/>
    <mergeCell ref="J33:J34"/>
    <mergeCell ref="A35:A36"/>
    <mergeCell ref="B35:B36"/>
    <mergeCell ref="C35:C36"/>
    <mergeCell ref="D35:D36"/>
    <mergeCell ref="E35:E36"/>
    <mergeCell ref="F35:F36"/>
    <mergeCell ref="G35:G36"/>
    <mergeCell ref="K7:K8"/>
    <mergeCell ref="K9:K10"/>
    <mergeCell ref="K11:K12"/>
    <mergeCell ref="K13:K14"/>
    <mergeCell ref="K17:K18"/>
    <mergeCell ref="K19:K20"/>
    <mergeCell ref="K21:K22"/>
    <mergeCell ref="K27:K28"/>
    <mergeCell ref="K29:K30"/>
    <mergeCell ref="H35:H36"/>
    <mergeCell ref="I35:I36"/>
    <mergeCell ref="J35:J36"/>
    <mergeCell ref="I33:I34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J25:J26"/>
    <mergeCell ref="I27:I28"/>
    <mergeCell ref="J27:J28"/>
    <mergeCell ref="I29:I30"/>
    <mergeCell ref="J29:J30"/>
    <mergeCell ref="I31:I32"/>
    <mergeCell ref="J31:J32"/>
    <mergeCell ref="I25:I26"/>
    <mergeCell ref="J15:J16"/>
    <mergeCell ref="I17:I18"/>
    <mergeCell ref="J17:J18"/>
    <mergeCell ref="I19:I20"/>
    <mergeCell ref="J19:J20"/>
    <mergeCell ref="I21:I22"/>
    <mergeCell ref="J21:J22"/>
    <mergeCell ref="I23:I24"/>
    <mergeCell ref="J23:J24"/>
    <mergeCell ref="I15:I16"/>
    <mergeCell ref="I7:I8"/>
    <mergeCell ref="J7:J8"/>
    <mergeCell ref="I9:I10"/>
    <mergeCell ref="J9:J10"/>
    <mergeCell ref="I11:I12"/>
    <mergeCell ref="J11:J12"/>
    <mergeCell ref="I13:I14"/>
    <mergeCell ref="J13:J14"/>
    <mergeCell ref="I5:I6"/>
    <mergeCell ref="H31:H32"/>
    <mergeCell ref="H33:H34"/>
    <mergeCell ref="A39:A40"/>
    <mergeCell ref="B39:B40"/>
    <mergeCell ref="C39:C40"/>
    <mergeCell ref="D39:D40"/>
    <mergeCell ref="E39:E40"/>
    <mergeCell ref="F39:F40"/>
    <mergeCell ref="G39:G40"/>
    <mergeCell ref="H39:H40"/>
    <mergeCell ref="A33:A34"/>
    <mergeCell ref="B33:B34"/>
    <mergeCell ref="C33:C34"/>
    <mergeCell ref="D33:D34"/>
    <mergeCell ref="E33:E34"/>
    <mergeCell ref="F33:F34"/>
    <mergeCell ref="D31:D32"/>
    <mergeCell ref="E31:E32"/>
    <mergeCell ref="F31:F32"/>
    <mergeCell ref="G31:G32"/>
    <mergeCell ref="G33:G34"/>
    <mergeCell ref="A31:A32"/>
    <mergeCell ref="B31:B32"/>
    <mergeCell ref="C31:C32"/>
    <mergeCell ref="D29:D30"/>
    <mergeCell ref="E29:E30"/>
    <mergeCell ref="F29:F30"/>
    <mergeCell ref="G29:G30"/>
    <mergeCell ref="H29:H30"/>
    <mergeCell ref="A29:A30"/>
    <mergeCell ref="B29:B30"/>
    <mergeCell ref="D25:D26"/>
    <mergeCell ref="E25:E26"/>
    <mergeCell ref="F25:F26"/>
    <mergeCell ref="G25:G26"/>
    <mergeCell ref="H25:H26"/>
    <mergeCell ref="A27:A28"/>
    <mergeCell ref="B27:B28"/>
    <mergeCell ref="C27:C28"/>
    <mergeCell ref="D27:D28"/>
    <mergeCell ref="E27:E28"/>
    <mergeCell ref="F27:F28"/>
    <mergeCell ref="G27:G28"/>
    <mergeCell ref="H27:H28"/>
    <mergeCell ref="A25:A26"/>
    <mergeCell ref="B25:B26"/>
    <mergeCell ref="C25:C26"/>
    <mergeCell ref="C29:C30"/>
    <mergeCell ref="D21:D22"/>
    <mergeCell ref="E21:E22"/>
    <mergeCell ref="F21:F22"/>
    <mergeCell ref="G21:G22"/>
    <mergeCell ref="H21:H22"/>
    <mergeCell ref="A23:A24"/>
    <mergeCell ref="B23:B24"/>
    <mergeCell ref="C23:C24"/>
    <mergeCell ref="D23:D24"/>
    <mergeCell ref="E23:E24"/>
    <mergeCell ref="F23:F24"/>
    <mergeCell ref="G23:G24"/>
    <mergeCell ref="H23:H24"/>
    <mergeCell ref="A21:A22"/>
    <mergeCell ref="B21:B22"/>
    <mergeCell ref="C21:C22"/>
    <mergeCell ref="F17:F18"/>
    <mergeCell ref="G17:G18"/>
    <mergeCell ref="H17:H18"/>
    <mergeCell ref="A19:A20"/>
    <mergeCell ref="B19:B20"/>
    <mergeCell ref="C19:C20"/>
    <mergeCell ref="D19:D20"/>
    <mergeCell ref="E19:E20"/>
    <mergeCell ref="F19:F20"/>
    <mergeCell ref="G19:G20"/>
    <mergeCell ref="H19:H20"/>
    <mergeCell ref="A17:A18"/>
    <mergeCell ref="B17:B18"/>
    <mergeCell ref="C17:C18"/>
    <mergeCell ref="D17:D18"/>
    <mergeCell ref="E17:E18"/>
    <mergeCell ref="H13:H14"/>
    <mergeCell ref="A15:A16"/>
    <mergeCell ref="B15:B16"/>
    <mergeCell ref="C15:C16"/>
    <mergeCell ref="D15:D16"/>
    <mergeCell ref="E15:E16"/>
    <mergeCell ref="G15:G16"/>
    <mergeCell ref="A13:A14"/>
    <mergeCell ref="B13:B14"/>
    <mergeCell ref="F15:F16"/>
    <mergeCell ref="H15:H16"/>
    <mergeCell ref="C13:C14"/>
    <mergeCell ref="D13:D14"/>
    <mergeCell ref="E13:E14"/>
    <mergeCell ref="F13:F14"/>
    <mergeCell ref="G13:G14"/>
    <mergeCell ref="H7:H8"/>
    <mergeCell ref="A7:A8"/>
    <mergeCell ref="D9:D10"/>
    <mergeCell ref="E9:E10"/>
    <mergeCell ref="F9:F10"/>
    <mergeCell ref="G9:G10"/>
    <mergeCell ref="H9:H10"/>
    <mergeCell ref="A11:A12"/>
    <mergeCell ref="B11:B12"/>
    <mergeCell ref="C11:C12"/>
    <mergeCell ref="D11:D12"/>
    <mergeCell ref="E11:E12"/>
    <mergeCell ref="F11:F12"/>
    <mergeCell ref="G11:G12"/>
    <mergeCell ref="H11:H12"/>
    <mergeCell ref="A9:A10"/>
    <mergeCell ref="B9:B10"/>
    <mergeCell ref="B7:B8"/>
    <mergeCell ref="C7:C8"/>
    <mergeCell ref="C9:C10"/>
    <mergeCell ref="D7:D8"/>
    <mergeCell ref="E7:E8"/>
    <mergeCell ref="F7:F8"/>
    <mergeCell ref="G7:G8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  <mergeCell ref="H5:H6"/>
    <mergeCell ref="J5:J6"/>
  </mergeCells>
  <pageMargins left="0.23622047244094491" right="0.23622047244094491" top="0.55118110236220474" bottom="0.55118110236220474" header="0.31496062992125984" footer="0.31496062992125984"/>
  <pageSetup scale="85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Of. Generales</vt:lpstr>
      <vt:lpstr>VILLAS</vt:lpstr>
      <vt:lpstr>CADIPSIC</vt:lpstr>
      <vt:lpstr>CADIPSIC!Área_de_impresión</vt:lpstr>
      <vt:lpstr>'Of. Generales'!Área_de_impresión</vt:lpstr>
      <vt:lpstr>VILLAS!Área_de_impresión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Rebeca Rojas Ramirez</dc:creator>
  <cp:lastModifiedBy>Yehick Jeanette Flores Padilla</cp:lastModifiedBy>
  <cp:lastPrinted>2026-05-04T20:43:53Z</cp:lastPrinted>
  <dcterms:created xsi:type="dcterms:W3CDTF">2024-10-11T18:35:39Z</dcterms:created>
  <dcterms:modified xsi:type="dcterms:W3CDTF">2026-05-25T14:54:31Z</dcterms:modified>
</cp:coreProperties>
</file>