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FCA86718-7551-4EA1-A5E7-9C7DFDF943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f. Generales" sheetId="1" r:id="rId1"/>
    <sheet name="VILLAS" sheetId="2" r:id="rId2"/>
    <sheet name="CADIPSIC" sheetId="4" r:id="rId3"/>
  </sheets>
  <externalReferences>
    <externalReference r:id="rId4"/>
  </externalReferences>
  <definedNames>
    <definedName name="_xlnm.Print_Area" localSheetId="2">CADIPSIC!$A$1:$J$64</definedName>
    <definedName name="_xlnm.Print_Area" localSheetId="0">'Of. Generales'!$A$1:$J$75</definedName>
    <definedName name="_xlnm.Print_Area" localSheetId="1">VILLAS!$A$1:$J$29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9" i="4" l="1"/>
  <c r="I47" i="4"/>
  <c r="I45" i="4"/>
  <c r="I43" i="4"/>
  <c r="I41" i="4"/>
  <c r="I39" i="4"/>
  <c r="I37" i="4"/>
  <c r="I31" i="4"/>
  <c r="I29" i="4"/>
  <c r="I27" i="4"/>
  <c r="I25" i="4"/>
  <c r="I23" i="4"/>
  <c r="I21" i="4"/>
  <c r="I19" i="4"/>
  <c r="I17" i="4"/>
  <c r="I15" i="4"/>
  <c r="I13" i="4"/>
  <c r="I11" i="4"/>
  <c r="I9" i="4"/>
  <c r="I7" i="4"/>
  <c r="I5" i="4"/>
  <c r="I51" i="4" l="1"/>
  <c r="I67" i="1" s="1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G18" i="2" l="1"/>
  <c r="I63" i="1" l="1"/>
  <c r="I52" i="1"/>
  <c r="I53" i="1"/>
  <c r="I54" i="1"/>
  <c r="I55" i="1"/>
  <c r="I56" i="1"/>
  <c r="I61" i="1"/>
  <c r="I62" i="1"/>
  <c r="I44" i="1" l="1"/>
  <c r="H37" i="1"/>
  <c r="I37" i="1" s="1"/>
  <c r="H36" i="1"/>
  <c r="I50" i="1" l="1"/>
  <c r="I51" i="1"/>
  <c r="I49" i="1" l="1"/>
  <c r="H48" i="1" l="1"/>
  <c r="I48" i="1" s="1"/>
  <c r="H47" i="1"/>
  <c r="I47" i="1" s="1"/>
  <c r="H46" i="1"/>
  <c r="I46" i="1" s="1"/>
  <c r="I45" i="1"/>
  <c r="G42" i="1"/>
  <c r="I43" i="1" l="1"/>
  <c r="I42" i="1"/>
  <c r="I36" i="1"/>
  <c r="I33" i="1"/>
  <c r="I32" i="1"/>
  <c r="I31" i="1"/>
  <c r="I30" i="1"/>
  <c r="I29" i="1"/>
  <c r="I27" i="1"/>
  <c r="I28" i="1"/>
  <c r="I26" i="1"/>
  <c r="I21" i="1"/>
  <c r="I20" i="1"/>
  <c r="G19" i="2" l="1"/>
  <c r="I66" i="1" s="1"/>
  <c r="I6" i="1" l="1"/>
  <c r="I5" i="1"/>
  <c r="I65" i="1" l="1"/>
  <c r="I16" i="1" l="1"/>
  <c r="I11" i="1"/>
  <c r="I34" i="1" l="1"/>
  <c r="I19" i="1"/>
  <c r="I15" i="1"/>
  <c r="I14" i="1"/>
  <c r="I13" i="1"/>
  <c r="I12" i="1"/>
  <c r="I18" i="1"/>
  <c r="I9" i="1"/>
  <c r="I7" i="1" l="1"/>
  <c r="I68" i="1" l="1"/>
</calcChain>
</file>

<file path=xl/sharedStrings.xml><?xml version="1.0" encoding="utf-8"?>
<sst xmlns="http://schemas.openxmlformats.org/spreadsheetml/2006/main" count="518" uniqueCount="210">
  <si>
    <t xml:space="preserve">OFICINAS GENERALES </t>
  </si>
  <si>
    <t>Fecha de donación</t>
  </si>
  <si>
    <t>Folio</t>
  </si>
  <si>
    <t>Concepto nombre del donativo</t>
  </si>
  <si>
    <t>Donante</t>
  </si>
  <si>
    <t>Tipo de donativo y/o CFDI</t>
  </si>
  <si>
    <t>Cantidad</t>
  </si>
  <si>
    <t>Precio Unitario</t>
  </si>
  <si>
    <t xml:space="preserve">Precio Total </t>
  </si>
  <si>
    <t>Nombre del donatario</t>
  </si>
  <si>
    <t xml:space="preserve">DONATIVOS VILLAS MIRAVALLE </t>
  </si>
  <si>
    <t>DONATIVOS CADIPSIC</t>
  </si>
  <si>
    <t>De la Administración Pública Municipal Denominado Sistema DIF Guadalajara.</t>
  </si>
  <si>
    <t>Especie</t>
  </si>
  <si>
    <t xml:space="preserve">SISTEMA PARA EL DESARROLLO INTEGRAL DE LA FAMILIA    </t>
  </si>
  <si>
    <t>CADIPSIC</t>
  </si>
  <si>
    <t xml:space="preserve">FECHA DE DONACIÓN </t>
  </si>
  <si>
    <t xml:space="preserve">FOLIO </t>
  </si>
  <si>
    <t xml:space="preserve">CONCEPTO NOMBRE DEL DONATIVO </t>
  </si>
  <si>
    <t xml:space="preserve">DONANTE </t>
  </si>
  <si>
    <t xml:space="preserve">TIPO DE DONATIVO Y/O CFDI </t>
  </si>
  <si>
    <t>UNIDAD DE MEDIDA</t>
  </si>
  <si>
    <t xml:space="preserve">COSTO UNITARIO </t>
  </si>
  <si>
    <t xml:space="preserve">COSTO TOTAL </t>
  </si>
  <si>
    <t xml:space="preserve">NOMBRE DEL DONATARIO </t>
  </si>
  <si>
    <t>TOTAL</t>
  </si>
  <si>
    <t>Unidad de medida</t>
  </si>
  <si>
    <t xml:space="preserve">CANTIDAD </t>
  </si>
  <si>
    <t>Titular de Procuraciòn de Fondos del OPD</t>
  </si>
  <si>
    <t>DONATIVOS OFICINAS CENTRALES</t>
  </si>
  <si>
    <t>Titular de Procuración de Fondos del OPD</t>
  </si>
  <si>
    <t>Lic. Laura  Avelar Ledón</t>
  </si>
  <si>
    <t>Jefe de Departamento Del Programa CADIPSIC</t>
  </si>
  <si>
    <t>Soporte De Administración CADIPSIC Palmas</t>
  </si>
  <si>
    <t>OPD de la Administración Pública Municipal</t>
  </si>
  <si>
    <t>LIC. LAURA ALICIA AVELAR LEDON</t>
  </si>
  <si>
    <t>C.P. 44680 Tel.3338365444</t>
  </si>
  <si>
    <t>Procuración de Fondos DIF GDL</t>
  </si>
  <si>
    <t>piezas</t>
  </si>
  <si>
    <t>pieza</t>
  </si>
  <si>
    <t>ALBERGUE VILLAS MIRAVALLE</t>
  </si>
  <si>
    <t>Calle Eulogio Parra # 2539 col. Circunvalación Guevara, Guadalajara Jalisco, C.P. 44680   Tel. 33 3836 3444</t>
  </si>
  <si>
    <t xml:space="preserve">TOTAL DONATIVO EN ESPECIE </t>
  </si>
  <si>
    <t xml:space="preserve">  </t>
  </si>
  <si>
    <t>Lic. Leticia Orozco Rubio</t>
  </si>
  <si>
    <t>Jefatura del Departamento de Gestión Administrativa de CHVM</t>
  </si>
  <si>
    <t>Lic. Laura Avelar Ledón</t>
  </si>
  <si>
    <t>Calle Eulogio Parra # 2539 col. Circunvalación Guevara, Guadalajara Jalisco</t>
  </si>
  <si>
    <t>C.P. 44680   Tel. 33 3836 3444</t>
  </si>
  <si>
    <t xml:space="preserve">C. EDNA GABRIELA VALDEZ RÍOS </t>
  </si>
  <si>
    <t xml:space="preserve">Lic. ROLDAN CRUZ LAZARO </t>
  </si>
  <si>
    <t>Denominado Sistema  DIF Guadalajara</t>
  </si>
  <si>
    <t xml:space="preserve">Titular de Procuración de Fondos del OPD  </t>
  </si>
  <si>
    <t>de la Administración Pública Municipal Denominado Sistema  DIF Guadalajara</t>
  </si>
  <si>
    <t xml:space="preserve">Calle Eulogio Parra #2539 col. Circunvalacion guevara, Guadalajara Jalisco </t>
  </si>
  <si>
    <t>SISTEMA PARA EL DESARROLLO INTEGRAL DE LA FAMILIA DEL MUNICIPIO DE GUADALAJARA</t>
  </si>
  <si>
    <t>Despensas</t>
  </si>
  <si>
    <t>Fundación Stella Vega</t>
  </si>
  <si>
    <t>Depósito en efectivo para el proyecto de vida de los pupilos de delegación</t>
  </si>
  <si>
    <t>Marisol Benavides</t>
  </si>
  <si>
    <t xml:space="preserve">Monetaria </t>
  </si>
  <si>
    <t>CFDI</t>
  </si>
  <si>
    <t>Sacos de arroz</t>
  </si>
  <si>
    <t>Verde Valle</t>
  </si>
  <si>
    <t>Sacos de frijol</t>
  </si>
  <si>
    <t>Sacos de lenteja</t>
  </si>
  <si>
    <t>Sacos de Garbanzo</t>
  </si>
  <si>
    <t xml:space="preserve">Accesos </t>
  </si>
  <si>
    <t>Acuario Michin</t>
  </si>
  <si>
    <t>Depósito en efectivo para cumpleaños y domingos pupilos de Villas Miravalle</t>
  </si>
  <si>
    <t xml:space="preserve">Fundación Necahual </t>
  </si>
  <si>
    <t>Procuración de Fondos</t>
  </si>
  <si>
    <t>Deposito en efectivo para los programas de DIF Guadajara</t>
  </si>
  <si>
    <t>Basic Sound, S.A. de C.V.</t>
  </si>
  <si>
    <t>Voluntariado DIF Guadalara</t>
  </si>
  <si>
    <t>CONCENTRADO DONATIVOS ENTRADAS JUNIO 2026</t>
  </si>
  <si>
    <t>DIF Jalisco</t>
  </si>
  <si>
    <t>frijol refrito isadora</t>
  </si>
  <si>
    <t>granola dasavena</t>
  </si>
  <si>
    <t>cajas</t>
  </si>
  <si>
    <t>aguas de sabor</t>
  </si>
  <si>
    <t>Aguas Guapas</t>
  </si>
  <si>
    <t>impermeables</t>
  </si>
  <si>
    <t>bandas para embajadoras</t>
  </si>
  <si>
    <t>Álvaro Iñiguez</t>
  </si>
  <si>
    <t>bordado de bandas para embajadoras</t>
  </si>
  <si>
    <t>Maru Velázquez</t>
  </si>
  <si>
    <t>servicio</t>
  </si>
  <si>
    <t>D´Paul</t>
  </si>
  <si>
    <t>renta de smokings</t>
  </si>
  <si>
    <t>bouquetes de flores</t>
  </si>
  <si>
    <t>Imagen y Diseño Floral</t>
  </si>
  <si>
    <t>Gabriela de Silva</t>
  </si>
  <si>
    <t>charolas de baguettes</t>
  </si>
  <si>
    <t>CONCENTRADO DONATIVOS ENTRADA JUNIO 2026</t>
  </si>
  <si>
    <t>CONCENTRADO DONATIVOS ENTRADA JUNIO 2025</t>
  </si>
  <si>
    <t>1314</t>
  </si>
  <si>
    <t>Casa Xavier</t>
  </si>
  <si>
    <t>paquetes que contienen (1 hielera, 1 bolsa de viaje, 1 lonchera, 1 termo, 1 boligrafo y 1 libretita)</t>
  </si>
  <si>
    <t>mariachi 1 hora</t>
  </si>
  <si>
    <t>Cultura de Guadajajara</t>
  </si>
  <si>
    <t>paquetes que contienen (1 cosmetiquera, 1 rebozo y cremas para cuello y cutis)</t>
  </si>
  <si>
    <t>Clinica Insiders y Sashimi</t>
  </si>
  <si>
    <t>paquetes</t>
  </si>
  <si>
    <t>paquetes que contienen (1 acondicionador, 1 shampu de placenta, 1 leche facial y 1 crema facial)</t>
  </si>
  <si>
    <t>Cosmetomedica</t>
  </si>
  <si>
    <t>coronas para embajadora</t>
  </si>
  <si>
    <t>Paola Najera</t>
  </si>
  <si>
    <t>trajes de baño</t>
  </si>
  <si>
    <t>googles</t>
  </si>
  <si>
    <t xml:space="preserve">Procuración de Fondos DIF GDL </t>
  </si>
  <si>
    <t>Renata Contreras</t>
  </si>
  <si>
    <t>libros usados en buen estado</t>
  </si>
  <si>
    <t>Lester Papadakis</t>
  </si>
  <si>
    <t>perfumes para niña</t>
  </si>
  <si>
    <t>scone</t>
  </si>
  <si>
    <t>The scone Factory</t>
  </si>
  <si>
    <t>coca cola  355ml</t>
  </si>
  <si>
    <t>Público en General</t>
  </si>
  <si>
    <t>jugos del valle</t>
  </si>
  <si>
    <t>barritas energeticas</t>
  </si>
  <si>
    <t>Pasteles</t>
  </si>
  <si>
    <t>Pastelerías Marisa</t>
  </si>
  <si>
    <t>lonches de jamón</t>
  </si>
  <si>
    <t>pastel</t>
  </si>
  <si>
    <t>desayunos (chamorro, frijoles, arroz, agua y tortillas)</t>
  </si>
  <si>
    <t>bebidas (yakult, lechitas santa clara, yoguth 19 hermanos)</t>
  </si>
  <si>
    <t>pasteles</t>
  </si>
  <si>
    <t>muffin</t>
  </si>
  <si>
    <t>jugos de diferentes sabores</t>
  </si>
  <si>
    <t>bolsas de fruta (plátano, guayaba, naranja, pepino y manzana)</t>
  </si>
  <si>
    <t>despensas</t>
  </si>
  <si>
    <t>529/2026</t>
  </si>
  <si>
    <t>Pieza de Pay de queso  fruta light</t>
  </si>
  <si>
    <t>Pasteleria Marisa</t>
  </si>
  <si>
    <t>Albergue Villas Miravalle</t>
  </si>
  <si>
    <t>Pieza de Pay de queso  mora azul ligth</t>
  </si>
  <si>
    <t>530/2026</t>
  </si>
  <si>
    <t>Par de tenis (distintos colores)</t>
  </si>
  <si>
    <t>Ulises Villanueva</t>
  </si>
  <si>
    <t>Par</t>
  </si>
  <si>
    <t>531/2026</t>
  </si>
  <si>
    <t>Pieza de Gelatina Delicia de Yogurt</t>
  </si>
  <si>
    <t>Pieza de Rosca Adiccion mini</t>
  </si>
  <si>
    <t>Pieza de pastel red velvet mini</t>
  </si>
  <si>
    <t>Pieza de Gelatina de Expendio</t>
  </si>
  <si>
    <t>Pieza de Pastel dulce de leche mini</t>
  </si>
  <si>
    <t>Pieza de Pastel carajillo grande</t>
  </si>
  <si>
    <t>Pieza de pastel moka mini</t>
  </si>
  <si>
    <t>Pieza de Pastel de pastel de zanahoria mini</t>
  </si>
  <si>
    <t>Pieza de Pastel de pastel de zanahoria grande</t>
  </si>
  <si>
    <t>Pieza de Rosca de naranja grande</t>
  </si>
  <si>
    <t>Lupita Gallo, A.C.</t>
  </si>
  <si>
    <t xml:space="preserve"> Cena</t>
  </si>
  <si>
    <t xml:space="preserve">Cesar Alejandro Delgadillo, Ricardo Cuellar </t>
  </si>
  <si>
    <t>46</t>
  </si>
  <si>
    <t>Procuración de Fondos del Sistema DIF Gdl.</t>
  </si>
  <si>
    <t>1315</t>
  </si>
  <si>
    <t>Cena Completa</t>
  </si>
  <si>
    <t xml:space="preserve">Restaurante Bruna </t>
  </si>
  <si>
    <t>19</t>
  </si>
  <si>
    <t>1316</t>
  </si>
  <si>
    <t xml:space="preserve"> Tostada</t>
  </si>
  <si>
    <t xml:space="preserve">Tostadas Santiago </t>
  </si>
  <si>
    <t>Kilo</t>
  </si>
  <si>
    <t>20</t>
  </si>
  <si>
    <t>1317</t>
  </si>
  <si>
    <t>Alimento Preparado Variado</t>
  </si>
  <si>
    <t>Las Delicias de Mamá Cukita</t>
  </si>
  <si>
    <t>Litro</t>
  </si>
  <si>
    <t>74</t>
  </si>
  <si>
    <t>1318</t>
  </si>
  <si>
    <t xml:space="preserve">pastel a granel </t>
  </si>
  <si>
    <t xml:space="preserve">Pasteleria  Petit
</t>
  </si>
  <si>
    <t>15</t>
  </si>
  <si>
    <t>1319</t>
  </si>
  <si>
    <t xml:space="preserve">Prenda de vestir  usada </t>
  </si>
  <si>
    <t>Publico en general</t>
  </si>
  <si>
    <t>Pieza</t>
  </si>
  <si>
    <t>62</t>
  </si>
  <si>
    <t>1320</t>
  </si>
  <si>
    <t>Calzado usado</t>
  </si>
  <si>
    <t xml:space="preserve">par </t>
  </si>
  <si>
    <t>4</t>
  </si>
  <si>
    <t>1321</t>
  </si>
  <si>
    <t>25</t>
  </si>
  <si>
    <t>1322</t>
  </si>
  <si>
    <t>1323</t>
  </si>
  <si>
    <t>71</t>
  </si>
  <si>
    <t>1324</t>
  </si>
  <si>
    <t>1325</t>
  </si>
  <si>
    <t>1326</t>
  </si>
  <si>
    <t>27</t>
  </si>
  <si>
    <t>1327</t>
  </si>
  <si>
    <t>72</t>
  </si>
  <si>
    <t>1328</t>
  </si>
  <si>
    <t>22</t>
  </si>
  <si>
    <t>1329</t>
  </si>
  <si>
    <t>Bolillo</t>
  </si>
  <si>
    <t xml:space="preserve">Fatima Garcia Topete </t>
  </si>
  <si>
    <t>547</t>
  </si>
  <si>
    <t>1330</t>
  </si>
  <si>
    <t>1331</t>
  </si>
  <si>
    <t>1332</t>
  </si>
  <si>
    <t>56</t>
  </si>
  <si>
    <t>1333</t>
  </si>
  <si>
    <t>1334</t>
  </si>
  <si>
    <t xml:space="preserve">Pan Variado </t>
  </si>
  <si>
    <t>Panaderia Becerra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</si>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</sst>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28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 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000000"/>
      <name val="Arial"/>
      <family val="2"/>
    </font>
    <font>
      <sz val="13"/>
      <color theme="1"/>
      <name val="Arial"/>
      <family val="2"/>
    </font>
    <font>
      <b/>
      <sz val="12"/>
      <color rgb="FF000000"/>
      <name val="Arial"/>
      <family val="2"/>
    </font>
    <font>
      <sz val="13"/>
      <color theme="1"/>
      <name val="Calibri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0" fillId="0" borderId="0"/>
  </cellStyleXfs>
  <cellXfs count="255">
    <xf numFmtId="0" fontId="0" fillId="0" borderId="0" xfId="0"/>
    <xf numFmtId="1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/>
    </xf>
    <xf numFmtId="44" fontId="3" fillId="0" borderId="0" xfId="0" applyNumberFormat="1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0" fillId="2" borderId="0" xfId="0" applyFill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0" fillId="0" borderId="0" xfId="0" applyAlignment="1">
      <alignment horizontal="center"/>
    </xf>
    <xf numFmtId="44" fontId="11" fillId="0" borderId="13" xfId="0" applyNumberFormat="1" applyFont="1" applyBorder="1"/>
    <xf numFmtId="0" fontId="0" fillId="0" borderId="0" xfId="0" applyFill="1"/>
    <xf numFmtId="0" fontId="12" fillId="0" borderId="0" xfId="0" applyFont="1"/>
    <xf numFmtId="44" fontId="0" fillId="0" borderId="0" xfId="0" applyNumberFormat="1"/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vertical="center"/>
    </xf>
    <xf numFmtId="0" fontId="0" fillId="0" borderId="0" xfId="0" applyBorder="1"/>
    <xf numFmtId="0" fontId="0" fillId="0" borderId="0" xfId="0" applyFont="1" applyAlignment="1"/>
    <xf numFmtId="0" fontId="9" fillId="0" borderId="0" xfId="0" applyFont="1" applyAlignment="1">
      <alignment horizontal="left"/>
    </xf>
    <xf numFmtId="14" fontId="0" fillId="0" borderId="0" xfId="0" applyNumberFormat="1"/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164" fontId="15" fillId="0" borderId="0" xfId="0" applyNumberFormat="1" applyFont="1" applyBorder="1" applyAlignment="1">
      <alignment horizontal="center"/>
    </xf>
    <xf numFmtId="14" fontId="15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/>
    <xf numFmtId="0" fontId="14" fillId="0" borderId="0" xfId="0" applyFont="1" applyAlignment="1">
      <alignment horizontal="center"/>
    </xf>
    <xf numFmtId="0" fontId="5" fillId="2" borderId="29" xfId="0" applyFont="1" applyFill="1" applyBorder="1" applyAlignment="1">
      <alignment horizontal="center" vertical="center" wrapText="1"/>
    </xf>
    <xf numFmtId="14" fontId="4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5" fillId="2" borderId="29" xfId="0" applyNumberFormat="1" applyFont="1" applyFill="1" applyBorder="1" applyAlignment="1">
      <alignment horizontal="center" vertical="center"/>
    </xf>
    <xf numFmtId="44" fontId="5" fillId="2" borderId="29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center" vertical="center"/>
    </xf>
    <xf numFmtId="44" fontId="5" fillId="2" borderId="0" xfId="0" applyNumberFormat="1" applyFont="1" applyFill="1" applyBorder="1" applyAlignment="1">
      <alignment horizontal="center" vertical="center" wrapText="1"/>
    </xf>
    <xf numFmtId="44" fontId="3" fillId="2" borderId="12" xfId="0" applyNumberFormat="1" applyFont="1" applyFill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14" fontId="17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44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/>
    <xf numFmtId="44" fontId="22" fillId="0" borderId="12" xfId="0" applyNumberFormat="1" applyFont="1" applyBorder="1" applyAlignment="1">
      <alignment horizontal="center" vertical="center"/>
    </xf>
    <xf numFmtId="44" fontId="1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30" xfId="0" applyFont="1" applyBorder="1" applyAlignment="1">
      <alignment horizontal="right"/>
    </xf>
    <xf numFmtId="0" fontId="0" fillId="0" borderId="29" xfId="0" applyFont="1" applyBorder="1" applyAlignment="1">
      <alignment horizontal="right"/>
    </xf>
    <xf numFmtId="0" fontId="0" fillId="0" borderId="31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0" fillId="0" borderId="0" xfId="0" applyFont="1" applyBorder="1" applyAlignment="1"/>
    <xf numFmtId="0" fontId="13" fillId="0" borderId="0" xfId="0" applyFont="1" applyBorder="1" applyAlignment="1">
      <alignment horizontal="center" vertical="top"/>
    </xf>
    <xf numFmtId="14" fontId="15" fillId="0" borderId="0" xfId="0" applyNumberFormat="1" applyFont="1" applyBorder="1" applyAlignment="1">
      <alignment horizontal="center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17" fillId="0" borderId="19" xfId="0" applyFont="1" applyFill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8" fillId="0" borderId="48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44" fontId="18" fillId="0" borderId="13" xfId="0" applyNumberFormat="1" applyFont="1" applyBorder="1" applyAlignment="1">
      <alignment horizontal="center" vertical="center"/>
    </xf>
    <xf numFmtId="44" fontId="18" fillId="0" borderId="22" xfId="0" applyNumberFormat="1" applyFont="1" applyBorder="1" applyAlignment="1">
      <alignment horizontal="center" vertical="center"/>
    </xf>
    <xf numFmtId="44" fontId="18" fillId="0" borderId="12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44" fontId="17" fillId="0" borderId="13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14" fontId="17" fillId="0" borderId="18" xfId="0" applyNumberFormat="1" applyFont="1" applyBorder="1" applyAlignment="1">
      <alignment horizontal="center" vertical="center" wrapText="1"/>
    </xf>
    <xf numFmtId="14" fontId="17" fillId="0" borderId="36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49" fontId="21" fillId="0" borderId="22" xfId="0" applyNumberFormat="1" applyFont="1" applyBorder="1" applyAlignment="1">
      <alignment horizontal="center" vertical="center" wrapText="1"/>
    </xf>
    <xf numFmtId="14" fontId="17" fillId="0" borderId="13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49" fontId="21" fillId="0" borderId="22" xfId="0" applyNumberFormat="1" applyFont="1" applyFill="1" applyBorder="1" applyAlignment="1">
      <alignment horizontal="center" vertical="center" wrapText="1"/>
    </xf>
    <xf numFmtId="14" fontId="17" fillId="0" borderId="18" xfId="0" applyNumberFormat="1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14" fontId="17" fillId="0" borderId="11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/>
    </xf>
    <xf numFmtId="49" fontId="21" fillId="0" borderId="12" xfId="0" applyNumberFormat="1" applyFont="1" applyFill="1" applyBorder="1" applyAlignment="1">
      <alignment horizontal="center" vertical="center" wrapText="1"/>
    </xf>
    <xf numFmtId="49" fontId="21" fillId="0" borderId="47" xfId="0" applyNumberFormat="1" applyFont="1" applyFill="1" applyBorder="1" applyAlignment="1">
      <alignment horizontal="center" vertical="center" wrapText="1"/>
    </xf>
    <xf numFmtId="14" fontId="17" fillId="0" borderId="46" xfId="0" applyNumberFormat="1" applyFont="1" applyBorder="1" applyAlignment="1">
      <alignment horizontal="center" vertical="center" wrapText="1"/>
    </xf>
    <xf numFmtId="49" fontId="21" fillId="0" borderId="47" xfId="0" applyNumberFormat="1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/>
    </xf>
    <xf numFmtId="44" fontId="18" fillId="0" borderId="47" xfId="0" applyNumberFormat="1" applyFont="1" applyBorder="1" applyAlignment="1">
      <alignment horizontal="center" vertical="center"/>
    </xf>
    <xf numFmtId="14" fontId="7" fillId="2" borderId="23" xfId="0" applyNumberFormat="1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left" vertical="center" wrapText="1"/>
    </xf>
    <xf numFmtId="0" fontId="22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0" fillId="0" borderId="0" xfId="0" applyFont="1"/>
    <xf numFmtId="14" fontId="18" fillId="2" borderId="26" xfId="0" applyNumberFormat="1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vertical="center" wrapText="1"/>
    </xf>
    <xf numFmtId="0" fontId="17" fillId="2" borderId="25" xfId="0" applyFont="1" applyFill="1" applyBorder="1" applyAlignment="1">
      <alignment horizontal="left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25" xfId="0" applyNumberFormat="1" applyFont="1" applyFill="1" applyBorder="1" applyAlignment="1">
      <alignment horizontal="center" vertical="center"/>
    </xf>
    <xf numFmtId="44" fontId="17" fillId="2" borderId="25" xfId="0" applyNumberFormat="1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0" fillId="2" borderId="0" xfId="0" applyFont="1" applyFill="1"/>
    <xf numFmtId="14" fontId="18" fillId="2" borderId="11" xfId="0" applyNumberFormat="1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7" fillId="2" borderId="20" xfId="0" applyNumberFormat="1" applyFont="1" applyFill="1" applyBorder="1" applyAlignment="1">
      <alignment horizontal="center" vertical="center"/>
    </xf>
    <xf numFmtId="44" fontId="17" fillId="2" borderId="20" xfId="0" applyNumberFormat="1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14" fontId="18" fillId="2" borderId="23" xfId="0" applyNumberFormat="1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left" vertical="center" wrapText="1"/>
    </xf>
    <xf numFmtId="0" fontId="17" fillId="2" borderId="20" xfId="0" applyNumberFormat="1" applyFont="1" applyFill="1" applyBorder="1" applyAlignment="1">
      <alignment horizontal="center" vertical="center"/>
    </xf>
    <xf numFmtId="44" fontId="17" fillId="2" borderId="20" xfId="0" applyNumberFormat="1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left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7" fillId="2" borderId="12" xfId="0" applyNumberFormat="1" applyFont="1" applyFill="1" applyBorder="1" applyAlignment="1">
      <alignment horizontal="center" vertical="center"/>
    </xf>
    <xf numFmtId="44" fontId="17" fillId="2" borderId="12" xfId="0" applyNumberFormat="1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14" fontId="18" fillId="2" borderId="18" xfId="0" applyNumberFormat="1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left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3" xfId="0" applyNumberFormat="1" applyFont="1" applyFill="1" applyBorder="1" applyAlignment="1">
      <alignment horizontal="center" vertical="center"/>
    </xf>
    <xf numFmtId="44" fontId="17" fillId="2" borderId="13" xfId="0" applyNumberFormat="1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2" borderId="12" xfId="0" applyNumberFormat="1" applyFont="1" applyFill="1" applyBorder="1" applyAlignment="1">
      <alignment horizontal="center" vertical="center"/>
    </xf>
    <xf numFmtId="44" fontId="17" fillId="2" borderId="12" xfId="0" applyNumberFormat="1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/>
    </xf>
    <xf numFmtId="44" fontId="17" fillId="2" borderId="13" xfId="0" applyNumberFormat="1" applyFont="1" applyFill="1" applyBorder="1" applyAlignment="1">
      <alignment vertical="center" wrapText="1"/>
    </xf>
    <xf numFmtId="0" fontId="19" fillId="2" borderId="13" xfId="0" applyFont="1" applyFill="1" applyBorder="1" applyAlignment="1">
      <alignment horizontal="center" vertical="center"/>
    </xf>
    <xf numFmtId="14" fontId="18" fillId="2" borderId="11" xfId="0" applyNumberFormat="1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vertical="center" wrapText="1"/>
    </xf>
    <xf numFmtId="14" fontId="18" fillId="2" borderId="36" xfId="0" applyNumberFormat="1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vertical="center" wrapText="1"/>
    </xf>
    <xf numFmtId="0" fontId="17" fillId="2" borderId="22" xfId="0" applyNumberFormat="1" applyFont="1" applyFill="1" applyBorder="1" applyAlignment="1">
      <alignment horizontal="center" vertical="center"/>
    </xf>
    <xf numFmtId="44" fontId="17" fillId="2" borderId="22" xfId="0" applyNumberFormat="1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14" fontId="7" fillId="2" borderId="32" xfId="0" applyNumberFormat="1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left" vertical="center" wrapText="1"/>
    </xf>
    <xf numFmtId="14" fontId="18" fillId="2" borderId="23" xfId="0" applyNumberFormat="1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14" fontId="18" fillId="2" borderId="26" xfId="0" applyNumberFormat="1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vertical="center" wrapText="1"/>
    </xf>
    <xf numFmtId="0" fontId="17" fillId="2" borderId="22" xfId="0" applyFont="1" applyFill="1" applyBorder="1" applyAlignment="1">
      <alignment horizontal="left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 wrapText="1"/>
    </xf>
    <xf numFmtId="0" fontId="17" fillId="2" borderId="55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14" fontId="18" fillId="2" borderId="32" xfId="0" applyNumberFormat="1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vertical="center" wrapText="1"/>
    </xf>
    <xf numFmtId="0" fontId="24" fillId="0" borderId="33" xfId="0" applyFont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14" fontId="18" fillId="2" borderId="52" xfId="0" applyNumberFormat="1" applyFont="1" applyFill="1" applyBorder="1" applyAlignment="1">
      <alignment horizontal="center" vertical="center" wrapText="1"/>
    </xf>
    <xf numFmtId="0" fontId="17" fillId="2" borderId="53" xfId="0" applyFont="1" applyFill="1" applyBorder="1" applyAlignment="1">
      <alignment horizontal="center" vertical="center" wrapText="1"/>
    </xf>
    <xf numFmtId="0" fontId="24" fillId="0" borderId="53" xfId="0" applyFont="1" applyBorder="1" applyAlignment="1">
      <alignment horizontal="left" vertical="center" wrapText="1"/>
    </xf>
    <xf numFmtId="0" fontId="17" fillId="2" borderId="54" xfId="0" applyFont="1" applyFill="1" applyBorder="1" applyAlignment="1">
      <alignment horizontal="center" vertical="center" wrapText="1"/>
    </xf>
    <xf numFmtId="0" fontId="24" fillId="0" borderId="33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44" fontId="26" fillId="0" borderId="9" xfId="0" applyNumberFormat="1" applyFont="1" applyBorder="1" applyAlignment="1">
      <alignment horizontal="center" vertical="center" wrapText="1"/>
    </xf>
    <xf numFmtId="0" fontId="0" fillId="0" borderId="0" xfId="0" applyFont="1" applyBorder="1"/>
    <xf numFmtId="14" fontId="8" fillId="0" borderId="39" xfId="0" applyNumberFormat="1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/>
    </xf>
    <xf numFmtId="164" fontId="0" fillId="0" borderId="40" xfId="0" applyNumberFormat="1" applyFont="1" applyBorder="1" applyAlignment="1">
      <alignment horizontal="center" vertical="center"/>
    </xf>
    <xf numFmtId="164" fontId="0" fillId="0" borderId="0" xfId="0" applyNumberFormat="1" applyFont="1" applyAlignment="1"/>
    <xf numFmtId="0" fontId="24" fillId="0" borderId="41" xfId="0" applyFont="1" applyBorder="1"/>
    <xf numFmtId="164" fontId="0" fillId="0" borderId="0" xfId="0" applyNumberFormat="1" applyFont="1"/>
    <xf numFmtId="14" fontId="8" fillId="0" borderId="40" xfId="0" applyNumberFormat="1" applyFont="1" applyBorder="1" applyAlignment="1">
      <alignment horizontal="center" vertical="center"/>
    </xf>
    <xf numFmtId="0" fontId="24" fillId="0" borderId="42" xfId="0" applyFont="1" applyBorder="1"/>
    <xf numFmtId="0" fontId="19" fillId="0" borderId="43" xfId="0" applyFont="1" applyBorder="1" applyAlignment="1">
      <alignment horizontal="center" vertical="center" wrapText="1"/>
    </xf>
    <xf numFmtId="0" fontId="24" fillId="0" borderId="44" xfId="0" applyFont="1" applyBorder="1"/>
    <xf numFmtId="0" fontId="24" fillId="0" borderId="45" xfId="0" applyFont="1" applyBorder="1"/>
    <xf numFmtId="164" fontId="8" fillId="0" borderId="43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4" fillId="0" borderId="0" xfId="0" applyFont="1" applyBorder="1" applyAlignment="1"/>
    <xf numFmtId="0" fontId="24" fillId="0" borderId="5" xfId="0" applyFont="1" applyBorder="1" applyAlignment="1"/>
    <xf numFmtId="0" fontId="19" fillId="0" borderId="37" xfId="0" applyFont="1" applyBorder="1" applyAlignment="1">
      <alignment horizontal="right" vertical="center" wrapText="1"/>
    </xf>
    <xf numFmtId="164" fontId="8" fillId="0" borderId="37" xfId="0" applyNumberFormat="1" applyFont="1" applyBorder="1" applyAlignment="1">
      <alignment vertical="center" wrapText="1"/>
    </xf>
    <xf numFmtId="0" fontId="24" fillId="0" borderId="4" xfId="0" applyFont="1" applyBorder="1" applyAlignment="1"/>
    <xf numFmtId="0" fontId="25" fillId="0" borderId="49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/>
    </xf>
    <xf numFmtId="0" fontId="26" fillId="0" borderId="50" xfId="0" applyFont="1" applyFill="1" applyBorder="1" applyAlignment="1">
      <alignment horizontal="center" vertical="center" wrapText="1"/>
    </xf>
    <xf numFmtId="44" fontId="26" fillId="0" borderId="50" xfId="0" applyNumberFormat="1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7" fillId="0" borderId="0" xfId="0" applyFont="1"/>
  </cellXfs>
  <cellStyles count="4">
    <cellStyle name="Normal" xfId="0" builtinId="0"/>
    <cellStyle name="Normal 2 2" xfId="2" xr:uid="{00000000-0005-0000-0000-000001000000}"/>
    <cellStyle name="Normal 3 2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149985</xdr:rowOff>
    </xdr:from>
    <xdr:to>
      <xdr:col>2</xdr:col>
      <xdr:colOff>514349</xdr:colOff>
      <xdr:row>2</xdr:row>
      <xdr:rowOff>266645</xdr:rowOff>
    </xdr:to>
    <xdr:pic>
      <xdr:nvPicPr>
        <xdr:cNvPr id="4" name="Imagen 4" descr="Logos DIF GDL Pagina Web-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12430"/>
          <a:ext cx="1543889" cy="873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149985</xdr:rowOff>
    </xdr:from>
    <xdr:to>
      <xdr:col>2</xdr:col>
      <xdr:colOff>514349</xdr:colOff>
      <xdr:row>23</xdr:row>
      <xdr:rowOff>266645</xdr:rowOff>
    </xdr:to>
    <xdr:pic>
      <xdr:nvPicPr>
        <xdr:cNvPr id="6" name="Imagen 4" descr="Logos DIF GDL Pagina Web-0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985"/>
          <a:ext cx="1602921" cy="875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149985</xdr:rowOff>
    </xdr:from>
    <xdr:to>
      <xdr:col>2</xdr:col>
      <xdr:colOff>514349</xdr:colOff>
      <xdr:row>39</xdr:row>
      <xdr:rowOff>266645</xdr:rowOff>
    </xdr:to>
    <xdr:pic>
      <xdr:nvPicPr>
        <xdr:cNvPr id="5" name="Imagen 4" descr="Logos DIF GDL Pagina Web-0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8037"/>
          <a:ext cx="1602921" cy="875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56</xdr:row>
      <xdr:rowOff>149985</xdr:rowOff>
    </xdr:from>
    <xdr:to>
      <xdr:col>2</xdr:col>
      <xdr:colOff>514349</xdr:colOff>
      <xdr:row>58</xdr:row>
      <xdr:rowOff>266645</xdr:rowOff>
    </xdr:to>
    <xdr:pic>
      <xdr:nvPicPr>
        <xdr:cNvPr id="7" name="Imagen 6" descr="Logos DIF GDL Pagina Web-0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46565"/>
          <a:ext cx="1602921" cy="875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345544</xdr:colOff>
      <xdr:row>0</xdr:row>
      <xdr:rowOff>0</xdr:rowOff>
    </xdr:from>
    <xdr:to>
      <xdr:col>2</xdr:col>
      <xdr:colOff>497523</xdr:colOff>
      <xdr:row>2</xdr:row>
      <xdr:rowOff>243912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5544" y="55427"/>
          <a:ext cx="2313790" cy="10105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370116</xdr:colOff>
      <xdr:row>0</xdr:row>
      <xdr:rowOff>47629</xdr:rowOff>
    </xdr:from>
    <xdr:to>
      <xdr:col>2</xdr:col>
      <xdr:colOff>668111</xdr:colOff>
      <xdr:row>2</xdr:row>
      <xdr:rowOff>178704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730" y="47629"/>
          <a:ext cx="2041070" cy="893075"/>
        </a:xfrm>
        <a:prstGeom prst="rect">
          <a:avLst/>
        </a:prstGeom>
      </xdr:spPr>
    </xdr:pic>
    <xdr:clientData/>
  </xdr:twoCellAnchor>
  <xdr:oneCellAnchor>
    <xdr:from>
      <xdr:col>0</xdr:col>
      <xdr:colOff>370116</xdr:colOff>
      <xdr:row>32</xdr:row>
      <xdr:rowOff>47629</xdr:rowOff>
    </xdr:from>
    <xdr:ext cx="2038849" cy="897518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116" y="47629"/>
          <a:ext cx="2038849" cy="89751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ADMON%202024-2027/TRANSPARENCIA/2%20Salidas/SALIDAS%202026/JUNIO%202026/Salidas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. Gral."/>
      <sheetName val="VILLAS"/>
      <sheetName val="CADIPSIC"/>
    </sheetNames>
    <sheetDataSet>
      <sheetData sheetId="0">
        <row r="70">
          <cell r="G70">
            <v>121.77</v>
          </cell>
        </row>
        <row r="71">
          <cell r="G71">
            <v>121.77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"/>
  <sheetViews>
    <sheetView tabSelected="1" zoomScaleNormal="100" workbookViewId="0">
      <selection activeCell="D66" sqref="D66:H66"/>
    </sheetView>
  </sheetViews>
  <sheetFormatPr baseColWidth="10" defaultRowHeight="15"/>
  <cols>
    <col min="1" max="1" width="11.28515625" style="12" bestFit="1" customWidth="1"/>
    <col min="2" max="2" width="5.5703125" style="12" bestFit="1" customWidth="1"/>
    <col min="3" max="3" width="19" style="18" customWidth="1"/>
    <col min="4" max="4" width="19.28515625" style="12" customWidth="1"/>
    <col min="5" max="5" width="16.85546875" style="12" customWidth="1"/>
    <col min="6" max="6" width="10.85546875" style="18" customWidth="1"/>
    <col min="7" max="7" width="8.140625" customWidth="1"/>
    <col min="8" max="8" width="16.85546875" style="12" bestFit="1" customWidth="1"/>
    <col min="9" max="9" width="13.85546875" customWidth="1"/>
    <col min="10" max="10" width="18.85546875" customWidth="1"/>
  </cols>
  <sheetData>
    <row r="1" spans="1:10" ht="30" customHeight="1">
      <c r="A1" s="62" t="s">
        <v>55</v>
      </c>
      <c r="B1" s="63"/>
      <c r="C1" s="63"/>
      <c r="D1" s="63"/>
      <c r="E1" s="63"/>
      <c r="F1" s="63"/>
      <c r="G1" s="63"/>
      <c r="H1" s="63"/>
      <c r="I1" s="63"/>
      <c r="J1" s="64"/>
    </row>
    <row r="2" spans="1:10" ht="30" customHeight="1">
      <c r="A2" s="65" t="s">
        <v>75</v>
      </c>
      <c r="B2" s="66"/>
      <c r="C2" s="66"/>
      <c r="D2" s="66"/>
      <c r="E2" s="66"/>
      <c r="F2" s="66"/>
      <c r="G2" s="66"/>
      <c r="H2" s="66"/>
      <c r="I2" s="66"/>
      <c r="J2" s="67"/>
    </row>
    <row r="3" spans="1:10" ht="30" customHeight="1" thickBot="1">
      <c r="A3" s="68" t="s">
        <v>0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s="146" customFormat="1" ht="30" customHeight="1" thickBot="1">
      <c r="A4" s="139" t="s">
        <v>1</v>
      </c>
      <c r="B4" s="140" t="s">
        <v>2</v>
      </c>
      <c r="C4" s="141" t="s">
        <v>3</v>
      </c>
      <c r="D4" s="142" t="s">
        <v>4</v>
      </c>
      <c r="E4" s="140" t="s">
        <v>5</v>
      </c>
      <c r="F4" s="143" t="s">
        <v>26</v>
      </c>
      <c r="G4" s="144" t="s">
        <v>6</v>
      </c>
      <c r="H4" s="145" t="s">
        <v>7</v>
      </c>
      <c r="I4" s="145" t="s">
        <v>8</v>
      </c>
      <c r="J4" s="140" t="s">
        <v>9</v>
      </c>
    </row>
    <row r="5" spans="1:10" s="156" customFormat="1" ht="23.65" customHeight="1">
      <c r="A5" s="147">
        <v>46176</v>
      </c>
      <c r="B5" s="148">
        <v>1283</v>
      </c>
      <c r="C5" s="149" t="s">
        <v>77</v>
      </c>
      <c r="D5" s="150" t="s">
        <v>76</v>
      </c>
      <c r="E5" s="151" t="s">
        <v>13</v>
      </c>
      <c r="F5" s="152" t="s">
        <v>79</v>
      </c>
      <c r="G5" s="153">
        <v>30</v>
      </c>
      <c r="H5" s="154">
        <v>141.97</v>
      </c>
      <c r="I5" s="154">
        <f>H5*G5</f>
        <v>4259.1000000000004</v>
      </c>
      <c r="J5" s="155" t="s">
        <v>71</v>
      </c>
    </row>
    <row r="6" spans="1:10" s="156" customFormat="1" ht="23.65" customHeight="1">
      <c r="A6" s="157"/>
      <c r="B6" s="148"/>
      <c r="C6" s="158" t="s">
        <v>78</v>
      </c>
      <c r="D6" s="150"/>
      <c r="E6" s="159" t="s">
        <v>13</v>
      </c>
      <c r="F6" s="160" t="s">
        <v>79</v>
      </c>
      <c r="G6" s="161">
        <v>1</v>
      </c>
      <c r="H6" s="162">
        <v>1000</v>
      </c>
      <c r="I6" s="162">
        <f>H6*G6</f>
        <v>1000</v>
      </c>
      <c r="J6" s="163" t="s">
        <v>71</v>
      </c>
    </row>
    <row r="7" spans="1:10" s="156" customFormat="1">
      <c r="A7" s="164">
        <v>46177</v>
      </c>
      <c r="B7" s="165">
        <v>1284</v>
      </c>
      <c r="C7" s="166" t="s">
        <v>56</v>
      </c>
      <c r="D7" s="166" t="s">
        <v>57</v>
      </c>
      <c r="E7" s="159" t="s">
        <v>13</v>
      </c>
      <c r="F7" s="165" t="s">
        <v>38</v>
      </c>
      <c r="G7" s="167">
        <v>220</v>
      </c>
      <c r="H7" s="168">
        <v>328.02</v>
      </c>
      <c r="I7" s="168">
        <f>H7*G7</f>
        <v>72164.399999999994</v>
      </c>
      <c r="J7" s="169" t="s">
        <v>37</v>
      </c>
    </row>
    <row r="8" spans="1:10" s="156" customFormat="1">
      <c r="A8" s="157"/>
      <c r="B8" s="170"/>
      <c r="C8" s="171"/>
      <c r="D8" s="171"/>
      <c r="E8" s="172" t="s">
        <v>61</v>
      </c>
      <c r="F8" s="170"/>
      <c r="G8" s="173"/>
      <c r="H8" s="174"/>
      <c r="I8" s="174"/>
      <c r="J8" s="175"/>
    </row>
    <row r="9" spans="1:10" s="156" customFormat="1">
      <c r="A9" s="147">
        <v>46177</v>
      </c>
      <c r="B9" s="165">
        <v>1285</v>
      </c>
      <c r="C9" s="166" t="s">
        <v>58</v>
      </c>
      <c r="D9" s="166" t="s">
        <v>59</v>
      </c>
      <c r="E9" s="176" t="s">
        <v>60</v>
      </c>
      <c r="F9" s="165" t="s">
        <v>39</v>
      </c>
      <c r="G9" s="167">
        <v>1</v>
      </c>
      <c r="H9" s="168">
        <v>1000</v>
      </c>
      <c r="I9" s="168">
        <f>H9*G9</f>
        <v>1000</v>
      </c>
      <c r="J9" s="169" t="s">
        <v>37</v>
      </c>
    </row>
    <row r="10" spans="1:10" s="156" customFormat="1" ht="30.4" customHeight="1">
      <c r="A10" s="157"/>
      <c r="B10" s="170"/>
      <c r="C10" s="171"/>
      <c r="D10" s="171"/>
      <c r="E10" s="172" t="s">
        <v>61</v>
      </c>
      <c r="F10" s="170"/>
      <c r="G10" s="173"/>
      <c r="H10" s="174"/>
      <c r="I10" s="174"/>
      <c r="J10" s="175"/>
    </row>
    <row r="11" spans="1:10" s="156" customFormat="1" ht="28.5">
      <c r="A11" s="177">
        <v>46178</v>
      </c>
      <c r="B11" s="176">
        <v>1286</v>
      </c>
      <c r="C11" s="158" t="s">
        <v>67</v>
      </c>
      <c r="D11" s="178" t="s">
        <v>68</v>
      </c>
      <c r="E11" s="176" t="s">
        <v>13</v>
      </c>
      <c r="F11" s="179" t="s">
        <v>38</v>
      </c>
      <c r="G11" s="180">
        <v>833</v>
      </c>
      <c r="H11" s="181">
        <v>269</v>
      </c>
      <c r="I11" s="181">
        <f t="shared" ref="I11:I16" si="0">H11*G11</f>
        <v>224077</v>
      </c>
      <c r="J11" s="163" t="s">
        <v>37</v>
      </c>
    </row>
    <row r="12" spans="1:10" s="156" customFormat="1" ht="23.65" customHeight="1">
      <c r="A12" s="147">
        <v>46183</v>
      </c>
      <c r="B12" s="148">
        <v>1287</v>
      </c>
      <c r="C12" s="149" t="s">
        <v>62</v>
      </c>
      <c r="D12" s="150" t="s">
        <v>63</v>
      </c>
      <c r="E12" s="182" t="s">
        <v>13</v>
      </c>
      <c r="F12" s="183" t="s">
        <v>38</v>
      </c>
      <c r="G12" s="184">
        <v>16</v>
      </c>
      <c r="H12" s="185">
        <v>299.17</v>
      </c>
      <c r="I12" s="185">
        <f t="shared" si="0"/>
        <v>4786.72</v>
      </c>
      <c r="J12" s="186" t="s">
        <v>37</v>
      </c>
    </row>
    <row r="13" spans="1:10" s="156" customFormat="1" ht="23.65" customHeight="1">
      <c r="A13" s="147"/>
      <c r="B13" s="148"/>
      <c r="C13" s="158" t="s">
        <v>64</v>
      </c>
      <c r="D13" s="150"/>
      <c r="E13" s="187" t="s">
        <v>13</v>
      </c>
      <c r="F13" s="179" t="s">
        <v>38</v>
      </c>
      <c r="G13" s="180">
        <v>10</v>
      </c>
      <c r="H13" s="181">
        <v>347.57</v>
      </c>
      <c r="I13" s="185">
        <f t="shared" si="0"/>
        <v>3475.7</v>
      </c>
      <c r="J13" s="186"/>
    </row>
    <row r="14" spans="1:10" s="156" customFormat="1" ht="23.65" customHeight="1">
      <c r="A14" s="147"/>
      <c r="B14" s="148"/>
      <c r="C14" s="158" t="s">
        <v>65</v>
      </c>
      <c r="D14" s="150"/>
      <c r="E14" s="187" t="s">
        <v>13</v>
      </c>
      <c r="F14" s="179" t="s">
        <v>38</v>
      </c>
      <c r="G14" s="180">
        <v>12</v>
      </c>
      <c r="H14" s="181">
        <v>333.57</v>
      </c>
      <c r="I14" s="188">
        <f t="shared" si="0"/>
        <v>4002.84</v>
      </c>
      <c r="J14" s="186"/>
    </row>
    <row r="15" spans="1:10" s="156" customFormat="1" ht="23.65" customHeight="1">
      <c r="A15" s="157"/>
      <c r="B15" s="170"/>
      <c r="C15" s="158" t="s">
        <v>66</v>
      </c>
      <c r="D15" s="171"/>
      <c r="E15" s="189" t="s">
        <v>61</v>
      </c>
      <c r="F15" s="179" t="s">
        <v>38</v>
      </c>
      <c r="G15" s="180">
        <v>5</v>
      </c>
      <c r="H15" s="181">
        <v>519.20000000000005</v>
      </c>
      <c r="I15" s="188">
        <f t="shared" si="0"/>
        <v>2596</v>
      </c>
      <c r="J15" s="175"/>
    </row>
    <row r="16" spans="1:10" s="156" customFormat="1" ht="21.4" customHeight="1">
      <c r="A16" s="147">
        <v>46183</v>
      </c>
      <c r="B16" s="148">
        <v>1288</v>
      </c>
      <c r="C16" s="166" t="s">
        <v>69</v>
      </c>
      <c r="D16" s="166" t="s">
        <v>70</v>
      </c>
      <c r="E16" s="176" t="s">
        <v>60</v>
      </c>
      <c r="F16" s="165" t="s">
        <v>39</v>
      </c>
      <c r="G16" s="167">
        <v>1</v>
      </c>
      <c r="H16" s="168">
        <v>16720</v>
      </c>
      <c r="I16" s="168">
        <f t="shared" si="0"/>
        <v>16720</v>
      </c>
      <c r="J16" s="169" t="s">
        <v>37</v>
      </c>
    </row>
    <row r="17" spans="1:10" s="156" customFormat="1" ht="24.95" customHeight="1">
      <c r="A17" s="157"/>
      <c r="B17" s="170"/>
      <c r="C17" s="171"/>
      <c r="D17" s="171"/>
      <c r="E17" s="172" t="s">
        <v>61</v>
      </c>
      <c r="F17" s="170"/>
      <c r="G17" s="173"/>
      <c r="H17" s="174"/>
      <c r="I17" s="174"/>
      <c r="J17" s="175"/>
    </row>
    <row r="18" spans="1:10" s="156" customFormat="1" ht="28.5">
      <c r="A18" s="177">
        <v>46185</v>
      </c>
      <c r="B18" s="176">
        <v>1289</v>
      </c>
      <c r="C18" s="158" t="s">
        <v>80</v>
      </c>
      <c r="D18" s="158" t="s">
        <v>81</v>
      </c>
      <c r="E18" s="176" t="s">
        <v>13</v>
      </c>
      <c r="F18" s="179" t="s">
        <v>38</v>
      </c>
      <c r="G18" s="180">
        <v>30</v>
      </c>
      <c r="H18" s="181">
        <v>17</v>
      </c>
      <c r="I18" s="181">
        <f t="shared" ref="I18:I21" si="1">H18*G18</f>
        <v>510</v>
      </c>
      <c r="J18" s="163" t="s">
        <v>37</v>
      </c>
    </row>
    <row r="19" spans="1:10" s="156" customFormat="1" ht="28.5">
      <c r="A19" s="190">
        <v>46185</v>
      </c>
      <c r="B19" s="182">
        <v>1290</v>
      </c>
      <c r="C19" s="158" t="s">
        <v>82</v>
      </c>
      <c r="D19" s="149" t="s">
        <v>74</v>
      </c>
      <c r="E19" s="176" t="s">
        <v>13</v>
      </c>
      <c r="F19" s="179" t="s">
        <v>38</v>
      </c>
      <c r="G19" s="180">
        <v>90</v>
      </c>
      <c r="H19" s="181">
        <v>54</v>
      </c>
      <c r="I19" s="181">
        <f t="shared" si="1"/>
        <v>4860</v>
      </c>
      <c r="J19" s="163" t="s">
        <v>37</v>
      </c>
    </row>
    <row r="20" spans="1:10" s="156" customFormat="1" ht="28.5">
      <c r="A20" s="177">
        <v>46188</v>
      </c>
      <c r="B20" s="176">
        <v>1291</v>
      </c>
      <c r="C20" s="191" t="s">
        <v>83</v>
      </c>
      <c r="D20" s="158" t="s">
        <v>84</v>
      </c>
      <c r="E20" s="159" t="s">
        <v>13</v>
      </c>
      <c r="F20" s="160" t="s">
        <v>38</v>
      </c>
      <c r="G20" s="161">
        <v>5</v>
      </c>
      <c r="H20" s="162">
        <v>450</v>
      </c>
      <c r="I20" s="181">
        <f t="shared" si="1"/>
        <v>2250</v>
      </c>
      <c r="J20" s="163" t="s">
        <v>37</v>
      </c>
    </row>
    <row r="21" spans="1:10" s="156" customFormat="1" ht="29.25" thickBot="1">
      <c r="A21" s="192">
        <v>46188</v>
      </c>
      <c r="B21" s="193">
        <v>1292</v>
      </c>
      <c r="C21" s="194" t="s">
        <v>85</v>
      </c>
      <c r="D21" s="194" t="s">
        <v>86</v>
      </c>
      <c r="E21" s="193" t="s">
        <v>13</v>
      </c>
      <c r="F21" s="193" t="s">
        <v>87</v>
      </c>
      <c r="G21" s="195">
        <v>5</v>
      </c>
      <c r="H21" s="196">
        <v>450</v>
      </c>
      <c r="I21" s="196">
        <f t="shared" si="1"/>
        <v>2250</v>
      </c>
      <c r="J21" s="197" t="s">
        <v>37</v>
      </c>
    </row>
    <row r="22" spans="1:10" ht="30" customHeight="1">
      <c r="A22" s="62" t="s">
        <v>55</v>
      </c>
      <c r="B22" s="63"/>
      <c r="C22" s="63"/>
      <c r="D22" s="63"/>
      <c r="E22" s="63"/>
      <c r="F22" s="63"/>
      <c r="G22" s="63"/>
      <c r="H22" s="63"/>
      <c r="I22" s="63"/>
      <c r="J22" s="64"/>
    </row>
    <row r="23" spans="1:10" ht="30" customHeight="1">
      <c r="A23" s="65" t="s">
        <v>75</v>
      </c>
      <c r="B23" s="66"/>
      <c r="C23" s="66"/>
      <c r="D23" s="66"/>
      <c r="E23" s="66"/>
      <c r="F23" s="66"/>
      <c r="G23" s="66"/>
      <c r="H23" s="66"/>
      <c r="I23" s="66"/>
      <c r="J23" s="67"/>
    </row>
    <row r="24" spans="1:10" ht="30" customHeight="1" thickBot="1">
      <c r="A24" s="68" t="s">
        <v>0</v>
      </c>
      <c r="B24" s="69"/>
      <c r="C24" s="69"/>
      <c r="D24" s="69"/>
      <c r="E24" s="69"/>
      <c r="F24" s="69"/>
      <c r="G24" s="69"/>
      <c r="H24" s="69"/>
      <c r="I24" s="69"/>
      <c r="J24" s="70"/>
    </row>
    <row r="25" spans="1:10" s="146" customFormat="1" ht="30" customHeight="1" thickBot="1">
      <c r="A25" s="139" t="s">
        <v>1</v>
      </c>
      <c r="B25" s="140" t="s">
        <v>2</v>
      </c>
      <c r="C25" s="141" t="s">
        <v>3</v>
      </c>
      <c r="D25" s="142" t="s">
        <v>4</v>
      </c>
      <c r="E25" s="140" t="s">
        <v>5</v>
      </c>
      <c r="F25" s="143" t="s">
        <v>26</v>
      </c>
      <c r="G25" s="144" t="s">
        <v>6</v>
      </c>
      <c r="H25" s="145" t="s">
        <v>7</v>
      </c>
      <c r="I25" s="145" t="s">
        <v>8</v>
      </c>
      <c r="J25" s="140" t="s">
        <v>9</v>
      </c>
    </row>
    <row r="26" spans="1:10" s="156" customFormat="1" ht="28.5">
      <c r="A26" s="201">
        <v>46188</v>
      </c>
      <c r="B26" s="159">
        <v>1293</v>
      </c>
      <c r="C26" s="191" t="s">
        <v>89</v>
      </c>
      <c r="D26" s="191" t="s">
        <v>88</v>
      </c>
      <c r="E26" s="159" t="s">
        <v>13</v>
      </c>
      <c r="F26" s="160" t="s">
        <v>87</v>
      </c>
      <c r="G26" s="161">
        <v>3</v>
      </c>
      <c r="H26" s="162">
        <v>3000</v>
      </c>
      <c r="I26" s="162">
        <f>H26*G26</f>
        <v>9000</v>
      </c>
      <c r="J26" s="202" t="s">
        <v>37</v>
      </c>
    </row>
    <row r="27" spans="1:10" s="156" customFormat="1" ht="28.5">
      <c r="A27" s="177">
        <v>46188</v>
      </c>
      <c r="B27" s="176">
        <v>1294</v>
      </c>
      <c r="C27" s="158" t="s">
        <v>93</v>
      </c>
      <c r="D27" s="158" t="s">
        <v>92</v>
      </c>
      <c r="E27" s="176" t="s">
        <v>13</v>
      </c>
      <c r="F27" s="176" t="s">
        <v>38</v>
      </c>
      <c r="G27" s="180">
        <v>2</v>
      </c>
      <c r="H27" s="181">
        <v>1499.5</v>
      </c>
      <c r="I27" s="181">
        <f>H27*G27</f>
        <v>2999</v>
      </c>
      <c r="J27" s="163" t="s">
        <v>37</v>
      </c>
    </row>
    <row r="28" spans="1:10" s="156" customFormat="1" ht="28.5">
      <c r="A28" s="190">
        <v>46188</v>
      </c>
      <c r="B28" s="182">
        <v>1295</v>
      </c>
      <c r="C28" s="149" t="s">
        <v>90</v>
      </c>
      <c r="D28" s="149" t="s">
        <v>91</v>
      </c>
      <c r="E28" s="182" t="s">
        <v>13</v>
      </c>
      <c r="F28" s="183" t="s">
        <v>38</v>
      </c>
      <c r="G28" s="184">
        <v>6</v>
      </c>
      <c r="H28" s="185">
        <v>400</v>
      </c>
      <c r="I28" s="185">
        <f>H28*G28</f>
        <v>2400</v>
      </c>
      <c r="J28" s="155" t="s">
        <v>37</v>
      </c>
    </row>
    <row r="29" spans="1:10" s="156" customFormat="1" ht="85.5">
      <c r="A29" s="190">
        <v>46188</v>
      </c>
      <c r="B29" s="182">
        <v>1296</v>
      </c>
      <c r="C29" s="149" t="s">
        <v>98</v>
      </c>
      <c r="D29" s="149" t="s">
        <v>97</v>
      </c>
      <c r="E29" s="151" t="s">
        <v>13</v>
      </c>
      <c r="F29" s="152" t="s">
        <v>103</v>
      </c>
      <c r="G29" s="153">
        <v>6</v>
      </c>
      <c r="H29" s="154">
        <v>1000</v>
      </c>
      <c r="I29" s="154">
        <f t="shared" ref="I29:I34" si="2">H29*G29</f>
        <v>6000</v>
      </c>
      <c r="J29" s="155" t="s">
        <v>37</v>
      </c>
    </row>
    <row r="30" spans="1:10" s="156" customFormat="1" ht="28.5">
      <c r="A30" s="177">
        <v>46188</v>
      </c>
      <c r="B30" s="176">
        <v>1297</v>
      </c>
      <c r="C30" s="158" t="s">
        <v>99</v>
      </c>
      <c r="D30" s="158" t="s">
        <v>100</v>
      </c>
      <c r="E30" s="159" t="s">
        <v>13</v>
      </c>
      <c r="F30" s="160" t="s">
        <v>87</v>
      </c>
      <c r="G30" s="161">
        <v>1</v>
      </c>
      <c r="H30" s="162">
        <v>3000</v>
      </c>
      <c r="I30" s="162">
        <f t="shared" si="2"/>
        <v>3000</v>
      </c>
      <c r="J30" s="163" t="s">
        <v>37</v>
      </c>
    </row>
    <row r="31" spans="1:10" s="156" customFormat="1" ht="71.25">
      <c r="A31" s="177">
        <v>46188</v>
      </c>
      <c r="B31" s="176">
        <v>1298</v>
      </c>
      <c r="C31" s="158" t="s">
        <v>101</v>
      </c>
      <c r="D31" s="158" t="s">
        <v>102</v>
      </c>
      <c r="E31" s="159" t="s">
        <v>13</v>
      </c>
      <c r="F31" s="160" t="s">
        <v>103</v>
      </c>
      <c r="G31" s="161">
        <v>6</v>
      </c>
      <c r="H31" s="162">
        <v>1500</v>
      </c>
      <c r="I31" s="162">
        <f t="shared" si="2"/>
        <v>9000</v>
      </c>
      <c r="J31" s="163" t="s">
        <v>37</v>
      </c>
    </row>
    <row r="32" spans="1:10" s="156" customFormat="1" ht="99.75">
      <c r="A32" s="177">
        <v>46188</v>
      </c>
      <c r="B32" s="176">
        <v>1299</v>
      </c>
      <c r="C32" s="158" t="s">
        <v>104</v>
      </c>
      <c r="D32" s="158" t="s">
        <v>105</v>
      </c>
      <c r="E32" s="159" t="s">
        <v>13</v>
      </c>
      <c r="F32" s="160" t="s">
        <v>103</v>
      </c>
      <c r="G32" s="161">
        <v>6</v>
      </c>
      <c r="H32" s="162">
        <v>1150</v>
      </c>
      <c r="I32" s="162">
        <f t="shared" si="2"/>
        <v>6900</v>
      </c>
      <c r="J32" s="163" t="s">
        <v>37</v>
      </c>
    </row>
    <row r="33" spans="1:10" s="156" customFormat="1" ht="28.5">
      <c r="A33" s="203">
        <v>46188</v>
      </c>
      <c r="B33" s="151">
        <v>1300</v>
      </c>
      <c r="C33" s="204" t="s">
        <v>106</v>
      </c>
      <c r="D33" s="204" t="s">
        <v>107</v>
      </c>
      <c r="E33" s="159" t="s">
        <v>13</v>
      </c>
      <c r="F33" s="160" t="s">
        <v>38</v>
      </c>
      <c r="G33" s="161">
        <v>4</v>
      </c>
      <c r="H33" s="162">
        <v>121.63</v>
      </c>
      <c r="I33" s="162">
        <f t="shared" si="2"/>
        <v>486.52</v>
      </c>
      <c r="J33" s="163" t="s">
        <v>37</v>
      </c>
    </row>
    <row r="34" spans="1:10" s="156" customFormat="1" ht="23.1" customHeight="1">
      <c r="A34" s="164">
        <v>46190</v>
      </c>
      <c r="B34" s="165">
        <v>1301</v>
      </c>
      <c r="C34" s="166" t="s">
        <v>72</v>
      </c>
      <c r="D34" s="166" t="s">
        <v>73</v>
      </c>
      <c r="E34" s="159" t="s">
        <v>13</v>
      </c>
      <c r="F34" s="165" t="s">
        <v>39</v>
      </c>
      <c r="G34" s="167">
        <v>1</v>
      </c>
      <c r="H34" s="168">
        <v>250000</v>
      </c>
      <c r="I34" s="168">
        <f t="shared" si="2"/>
        <v>250000</v>
      </c>
      <c r="J34" s="169" t="s">
        <v>37</v>
      </c>
    </row>
    <row r="35" spans="1:10" s="156" customFormat="1" ht="23.1" customHeight="1">
      <c r="A35" s="157"/>
      <c r="B35" s="170"/>
      <c r="C35" s="171"/>
      <c r="D35" s="171"/>
      <c r="E35" s="189" t="s">
        <v>61</v>
      </c>
      <c r="F35" s="170"/>
      <c r="G35" s="173"/>
      <c r="H35" s="174"/>
      <c r="I35" s="174"/>
      <c r="J35" s="175"/>
    </row>
    <row r="36" spans="1:10" s="156" customFormat="1" ht="28.5">
      <c r="A36" s="136">
        <v>46191</v>
      </c>
      <c r="B36" s="137">
        <v>1302</v>
      </c>
      <c r="C36" s="178" t="s">
        <v>108</v>
      </c>
      <c r="D36" s="138" t="s">
        <v>70</v>
      </c>
      <c r="E36" s="159" t="s">
        <v>13</v>
      </c>
      <c r="F36" s="160" t="s">
        <v>38</v>
      </c>
      <c r="G36" s="161">
        <v>101</v>
      </c>
      <c r="H36" s="162">
        <f>'[1]Of. Gral.'!G70</f>
        <v>121.77</v>
      </c>
      <c r="I36" s="162">
        <f>H36*G36</f>
        <v>12298.77</v>
      </c>
      <c r="J36" s="163" t="s">
        <v>37</v>
      </c>
    </row>
    <row r="37" spans="1:10" s="156" customFormat="1" ht="23.1" customHeight="1" thickBot="1">
      <c r="A37" s="198"/>
      <c r="B37" s="199"/>
      <c r="C37" s="205" t="s">
        <v>109</v>
      </c>
      <c r="D37" s="200"/>
      <c r="E37" s="206" t="s">
        <v>13</v>
      </c>
      <c r="F37" s="193" t="s">
        <v>38</v>
      </c>
      <c r="G37" s="195">
        <v>54</v>
      </c>
      <c r="H37" s="196">
        <f>'[1]Of. Gral.'!G71</f>
        <v>121.77</v>
      </c>
      <c r="I37" s="196">
        <f>H37*G37</f>
        <v>6575.58</v>
      </c>
      <c r="J37" s="197" t="s">
        <v>110</v>
      </c>
    </row>
    <row r="38" spans="1:10" ht="30" customHeight="1">
      <c r="A38" s="62" t="s">
        <v>55</v>
      </c>
      <c r="B38" s="63"/>
      <c r="C38" s="63"/>
      <c r="D38" s="63"/>
      <c r="E38" s="63"/>
      <c r="F38" s="63"/>
      <c r="G38" s="63"/>
      <c r="H38" s="63"/>
      <c r="I38" s="63"/>
      <c r="J38" s="64"/>
    </row>
    <row r="39" spans="1:10" ht="30" customHeight="1">
      <c r="A39" s="65" t="s">
        <v>75</v>
      </c>
      <c r="B39" s="66"/>
      <c r="C39" s="66"/>
      <c r="D39" s="66"/>
      <c r="E39" s="66"/>
      <c r="F39" s="66"/>
      <c r="G39" s="66"/>
      <c r="H39" s="66"/>
      <c r="I39" s="66"/>
      <c r="J39" s="67"/>
    </row>
    <row r="40" spans="1:10" ht="30" customHeight="1" thickBot="1">
      <c r="A40" s="68" t="s">
        <v>0</v>
      </c>
      <c r="B40" s="69"/>
      <c r="C40" s="69"/>
      <c r="D40" s="69"/>
      <c r="E40" s="69"/>
      <c r="F40" s="69"/>
      <c r="G40" s="69"/>
      <c r="H40" s="69"/>
      <c r="I40" s="69"/>
      <c r="J40" s="70"/>
    </row>
    <row r="41" spans="1:10" s="146" customFormat="1" ht="30" customHeight="1" thickBot="1">
      <c r="A41" s="139" t="s">
        <v>1</v>
      </c>
      <c r="B41" s="140" t="s">
        <v>2</v>
      </c>
      <c r="C41" s="141" t="s">
        <v>3</v>
      </c>
      <c r="D41" s="142" t="s">
        <v>4</v>
      </c>
      <c r="E41" s="140" t="s">
        <v>5</v>
      </c>
      <c r="F41" s="143" t="s">
        <v>26</v>
      </c>
      <c r="G41" s="144" t="s">
        <v>6</v>
      </c>
      <c r="H41" s="145" t="s">
        <v>7</v>
      </c>
      <c r="I41" s="145" t="s">
        <v>8</v>
      </c>
      <c r="J41" s="140" t="s">
        <v>9</v>
      </c>
    </row>
    <row r="42" spans="1:10" s="156" customFormat="1" ht="28.5">
      <c r="A42" s="177">
        <v>46195</v>
      </c>
      <c r="B42" s="176">
        <v>1303</v>
      </c>
      <c r="C42" s="158" t="s">
        <v>112</v>
      </c>
      <c r="D42" s="158" t="s">
        <v>111</v>
      </c>
      <c r="E42" s="176" t="s">
        <v>13</v>
      </c>
      <c r="F42" s="179" t="s">
        <v>38</v>
      </c>
      <c r="G42" s="180">
        <f>23+16+33</f>
        <v>72</v>
      </c>
      <c r="H42" s="181">
        <v>5</v>
      </c>
      <c r="I42" s="181">
        <f>H42*G42</f>
        <v>360</v>
      </c>
      <c r="J42" s="207" t="s">
        <v>110</v>
      </c>
    </row>
    <row r="43" spans="1:10" s="156" customFormat="1" ht="28.5">
      <c r="A43" s="177">
        <v>46195</v>
      </c>
      <c r="B43" s="176">
        <v>1304</v>
      </c>
      <c r="C43" s="158" t="s">
        <v>112</v>
      </c>
      <c r="D43" s="158" t="s">
        <v>113</v>
      </c>
      <c r="E43" s="176" t="s">
        <v>13</v>
      </c>
      <c r="F43" s="179" t="s">
        <v>38</v>
      </c>
      <c r="G43" s="180">
        <v>19</v>
      </c>
      <c r="H43" s="181">
        <v>5</v>
      </c>
      <c r="I43" s="181">
        <f>H43*G43</f>
        <v>95</v>
      </c>
      <c r="J43" s="208" t="s">
        <v>110</v>
      </c>
    </row>
    <row r="44" spans="1:10" s="156" customFormat="1" ht="28.5">
      <c r="A44" s="190">
        <v>46196</v>
      </c>
      <c r="B44" s="182">
        <v>1305</v>
      </c>
      <c r="C44" s="149" t="s">
        <v>114</v>
      </c>
      <c r="D44" s="149" t="s">
        <v>74</v>
      </c>
      <c r="E44" s="182" t="s">
        <v>13</v>
      </c>
      <c r="F44" s="182" t="s">
        <v>38</v>
      </c>
      <c r="G44" s="184">
        <v>178</v>
      </c>
      <c r="H44" s="185">
        <v>20</v>
      </c>
      <c r="I44" s="185">
        <f t="shared" ref="I44:I51" si="3">H44*G44</f>
        <v>3560</v>
      </c>
      <c r="J44" s="155" t="s">
        <v>37</v>
      </c>
    </row>
    <row r="45" spans="1:10" s="156" customFormat="1" ht="28.5">
      <c r="A45" s="177">
        <v>46197</v>
      </c>
      <c r="B45" s="176">
        <v>1306</v>
      </c>
      <c r="C45" s="158" t="s">
        <v>115</v>
      </c>
      <c r="D45" s="158" t="s">
        <v>116</v>
      </c>
      <c r="E45" s="176" t="s">
        <v>13</v>
      </c>
      <c r="F45" s="176" t="s">
        <v>79</v>
      </c>
      <c r="G45" s="180">
        <v>2</v>
      </c>
      <c r="H45" s="181">
        <v>400</v>
      </c>
      <c r="I45" s="181">
        <f t="shared" si="3"/>
        <v>800</v>
      </c>
      <c r="J45" s="155" t="s">
        <v>37</v>
      </c>
    </row>
    <row r="46" spans="1:10" s="156" customFormat="1" ht="23.65" customHeight="1">
      <c r="A46" s="164">
        <v>46197</v>
      </c>
      <c r="B46" s="165">
        <v>1307</v>
      </c>
      <c r="C46" s="158" t="s">
        <v>117</v>
      </c>
      <c r="D46" s="166" t="s">
        <v>118</v>
      </c>
      <c r="E46" s="176" t="s">
        <v>13</v>
      </c>
      <c r="F46" s="176" t="s">
        <v>38</v>
      </c>
      <c r="G46" s="180">
        <v>24</v>
      </c>
      <c r="H46" s="181">
        <f>494.09/24</f>
        <v>20.587083333333332</v>
      </c>
      <c r="I46" s="181">
        <f t="shared" si="3"/>
        <v>494.09</v>
      </c>
      <c r="J46" s="169" t="s">
        <v>37</v>
      </c>
    </row>
    <row r="47" spans="1:10" s="156" customFormat="1" ht="23.65" customHeight="1">
      <c r="A47" s="147"/>
      <c r="B47" s="148"/>
      <c r="C47" s="158" t="s">
        <v>119</v>
      </c>
      <c r="D47" s="150"/>
      <c r="E47" s="176" t="s">
        <v>13</v>
      </c>
      <c r="F47" s="176" t="s">
        <v>38</v>
      </c>
      <c r="G47" s="180">
        <v>50</v>
      </c>
      <c r="H47" s="181">
        <f>319/40</f>
        <v>7.9749999999999996</v>
      </c>
      <c r="I47" s="181">
        <f t="shared" si="3"/>
        <v>398.75</v>
      </c>
      <c r="J47" s="186"/>
    </row>
    <row r="48" spans="1:10" s="156" customFormat="1" ht="23.65" customHeight="1">
      <c r="A48" s="147"/>
      <c r="B48" s="148"/>
      <c r="C48" s="191" t="s">
        <v>120</v>
      </c>
      <c r="D48" s="150"/>
      <c r="E48" s="159" t="s">
        <v>13</v>
      </c>
      <c r="F48" s="159" t="s">
        <v>38</v>
      </c>
      <c r="G48" s="161">
        <v>50</v>
      </c>
      <c r="H48" s="162">
        <f>45/5</f>
        <v>9</v>
      </c>
      <c r="I48" s="162">
        <f t="shared" si="3"/>
        <v>450</v>
      </c>
      <c r="J48" s="175"/>
    </row>
    <row r="49" spans="1:10" s="156" customFormat="1" ht="28.5">
      <c r="A49" s="201">
        <v>46199</v>
      </c>
      <c r="B49" s="159">
        <v>1308</v>
      </c>
      <c r="C49" s="191" t="s">
        <v>121</v>
      </c>
      <c r="D49" s="191" t="s">
        <v>122</v>
      </c>
      <c r="E49" s="159" t="s">
        <v>13</v>
      </c>
      <c r="F49" s="159" t="s">
        <v>38</v>
      </c>
      <c r="G49" s="161">
        <v>6</v>
      </c>
      <c r="H49" s="162">
        <v>300</v>
      </c>
      <c r="I49" s="162">
        <f t="shared" si="3"/>
        <v>1800</v>
      </c>
      <c r="J49" s="202" t="s">
        <v>37</v>
      </c>
    </row>
    <row r="50" spans="1:10" s="156" customFormat="1" ht="23.65" customHeight="1">
      <c r="A50" s="164">
        <v>46202</v>
      </c>
      <c r="B50" s="165">
        <v>1309</v>
      </c>
      <c r="C50" s="158" t="s">
        <v>123</v>
      </c>
      <c r="D50" s="166" t="s">
        <v>118</v>
      </c>
      <c r="E50" s="176" t="s">
        <v>13</v>
      </c>
      <c r="F50" s="176" t="s">
        <v>38</v>
      </c>
      <c r="G50" s="180">
        <v>50</v>
      </c>
      <c r="H50" s="181">
        <v>30</v>
      </c>
      <c r="I50" s="162">
        <f t="shared" si="3"/>
        <v>1500</v>
      </c>
      <c r="J50" s="169" t="s">
        <v>37</v>
      </c>
    </row>
    <row r="51" spans="1:10" s="156" customFormat="1" ht="23.65" customHeight="1">
      <c r="A51" s="157"/>
      <c r="B51" s="170"/>
      <c r="C51" s="158" t="s">
        <v>124</v>
      </c>
      <c r="D51" s="171"/>
      <c r="E51" s="159" t="s">
        <v>13</v>
      </c>
      <c r="F51" s="176" t="s">
        <v>38</v>
      </c>
      <c r="G51" s="161">
        <v>1</v>
      </c>
      <c r="H51" s="162">
        <v>300</v>
      </c>
      <c r="I51" s="162">
        <f t="shared" si="3"/>
        <v>300</v>
      </c>
      <c r="J51" s="175"/>
    </row>
    <row r="52" spans="1:10" s="156" customFormat="1" ht="57">
      <c r="A52" s="164">
        <v>46203</v>
      </c>
      <c r="B52" s="165">
        <v>1310</v>
      </c>
      <c r="C52" s="158" t="s">
        <v>125</v>
      </c>
      <c r="D52" s="209" t="s">
        <v>152</v>
      </c>
      <c r="E52" s="159" t="s">
        <v>13</v>
      </c>
      <c r="F52" s="176" t="s">
        <v>38</v>
      </c>
      <c r="G52" s="161">
        <v>280</v>
      </c>
      <c r="H52" s="162">
        <v>180</v>
      </c>
      <c r="I52" s="162">
        <f t="shared" ref="I52:I62" si="4">H52*G52</f>
        <v>50400</v>
      </c>
      <c r="J52" s="169" t="s">
        <v>37</v>
      </c>
    </row>
    <row r="53" spans="1:10" s="156" customFormat="1" ht="57">
      <c r="A53" s="147"/>
      <c r="B53" s="148"/>
      <c r="C53" s="149" t="s">
        <v>126</v>
      </c>
      <c r="D53" s="210"/>
      <c r="E53" s="159" t="s">
        <v>13</v>
      </c>
      <c r="F53" s="176" t="s">
        <v>38</v>
      </c>
      <c r="G53" s="161">
        <v>150</v>
      </c>
      <c r="H53" s="162">
        <v>8</v>
      </c>
      <c r="I53" s="162">
        <f t="shared" si="4"/>
        <v>1200</v>
      </c>
      <c r="J53" s="186"/>
    </row>
    <row r="54" spans="1:10" s="156" customFormat="1" ht="23.65" customHeight="1">
      <c r="A54" s="147"/>
      <c r="B54" s="148"/>
      <c r="C54" s="149" t="s">
        <v>127</v>
      </c>
      <c r="D54" s="210"/>
      <c r="E54" s="159" t="s">
        <v>13</v>
      </c>
      <c r="F54" s="176" t="s">
        <v>38</v>
      </c>
      <c r="G54" s="161">
        <v>7</v>
      </c>
      <c r="H54" s="162">
        <v>300</v>
      </c>
      <c r="I54" s="162">
        <f t="shared" si="4"/>
        <v>2100</v>
      </c>
      <c r="J54" s="186"/>
    </row>
    <row r="55" spans="1:10" s="156" customFormat="1" ht="23.65" customHeight="1">
      <c r="A55" s="147"/>
      <c r="B55" s="148"/>
      <c r="C55" s="149" t="s">
        <v>128</v>
      </c>
      <c r="D55" s="210"/>
      <c r="E55" s="159" t="s">
        <v>13</v>
      </c>
      <c r="F55" s="176" t="s">
        <v>38</v>
      </c>
      <c r="G55" s="161">
        <v>65</v>
      </c>
      <c r="H55" s="162">
        <v>15</v>
      </c>
      <c r="I55" s="162">
        <f t="shared" si="4"/>
        <v>975</v>
      </c>
      <c r="J55" s="186"/>
    </row>
    <row r="56" spans="1:10" s="156" customFormat="1" ht="23.65" customHeight="1" thickBot="1">
      <c r="A56" s="211"/>
      <c r="B56" s="212"/>
      <c r="C56" s="213" t="s">
        <v>129</v>
      </c>
      <c r="D56" s="214"/>
      <c r="E56" s="193" t="s">
        <v>13</v>
      </c>
      <c r="F56" s="193" t="s">
        <v>38</v>
      </c>
      <c r="G56" s="195">
        <v>100</v>
      </c>
      <c r="H56" s="196">
        <v>6</v>
      </c>
      <c r="I56" s="196">
        <f t="shared" si="4"/>
        <v>600</v>
      </c>
      <c r="J56" s="215"/>
    </row>
    <row r="57" spans="1:10" ht="30" customHeight="1">
      <c r="A57" s="62" t="s">
        <v>55</v>
      </c>
      <c r="B57" s="63"/>
      <c r="C57" s="63"/>
      <c r="D57" s="63"/>
      <c r="E57" s="63"/>
      <c r="F57" s="63"/>
      <c r="G57" s="63"/>
      <c r="H57" s="63"/>
      <c r="I57" s="63"/>
      <c r="J57" s="64"/>
    </row>
    <row r="58" spans="1:10" ht="30" customHeight="1">
      <c r="A58" s="65" t="s">
        <v>75</v>
      </c>
      <c r="B58" s="66"/>
      <c r="C58" s="66"/>
      <c r="D58" s="66"/>
      <c r="E58" s="66"/>
      <c r="F58" s="66"/>
      <c r="G58" s="66"/>
      <c r="H58" s="66"/>
      <c r="I58" s="66"/>
      <c r="J58" s="67"/>
    </row>
    <row r="59" spans="1:10" ht="30" customHeight="1" thickBot="1">
      <c r="A59" s="68" t="s">
        <v>0</v>
      </c>
      <c r="B59" s="69"/>
      <c r="C59" s="69"/>
      <c r="D59" s="69"/>
      <c r="E59" s="69"/>
      <c r="F59" s="69"/>
      <c r="G59" s="69"/>
      <c r="H59" s="69"/>
      <c r="I59" s="69"/>
      <c r="J59" s="70"/>
    </row>
    <row r="60" spans="1:10" s="146" customFormat="1" ht="30" customHeight="1" thickBot="1">
      <c r="A60" s="139" t="s">
        <v>1</v>
      </c>
      <c r="B60" s="140" t="s">
        <v>2</v>
      </c>
      <c r="C60" s="141" t="s">
        <v>3</v>
      </c>
      <c r="D60" s="142" t="s">
        <v>4</v>
      </c>
      <c r="E60" s="140" t="s">
        <v>5</v>
      </c>
      <c r="F60" s="143" t="s">
        <v>26</v>
      </c>
      <c r="G60" s="144" t="s">
        <v>6</v>
      </c>
      <c r="H60" s="145" t="s">
        <v>7</v>
      </c>
      <c r="I60" s="145" t="s">
        <v>8</v>
      </c>
      <c r="J60" s="140" t="s">
        <v>9</v>
      </c>
    </row>
    <row r="61" spans="1:10" s="156" customFormat="1" ht="57">
      <c r="A61" s="216">
        <v>46203</v>
      </c>
      <c r="B61" s="217">
        <v>1310</v>
      </c>
      <c r="C61" s="158" t="s">
        <v>130</v>
      </c>
      <c r="D61" s="218" t="s">
        <v>152</v>
      </c>
      <c r="E61" s="159" t="s">
        <v>13</v>
      </c>
      <c r="F61" s="176" t="s">
        <v>38</v>
      </c>
      <c r="G61" s="161">
        <v>160</v>
      </c>
      <c r="H61" s="162">
        <v>85</v>
      </c>
      <c r="I61" s="162">
        <f t="shared" si="4"/>
        <v>13600</v>
      </c>
      <c r="J61" s="219" t="s">
        <v>37</v>
      </c>
    </row>
    <row r="62" spans="1:10" s="156" customFormat="1" ht="23.65" customHeight="1" thickBot="1">
      <c r="A62" s="211"/>
      <c r="B62" s="212"/>
      <c r="C62" s="194" t="s">
        <v>131</v>
      </c>
      <c r="D62" s="220"/>
      <c r="E62" s="193" t="s">
        <v>13</v>
      </c>
      <c r="F62" s="193" t="s">
        <v>38</v>
      </c>
      <c r="G62" s="195">
        <v>23</v>
      </c>
      <c r="H62" s="196">
        <v>300</v>
      </c>
      <c r="I62" s="196">
        <f t="shared" si="4"/>
        <v>6900</v>
      </c>
      <c r="J62" s="215"/>
    </row>
    <row r="63" spans="1:10" s="8" customFormat="1">
      <c r="A63" s="38"/>
      <c r="B63" s="39"/>
      <c r="C63" s="40"/>
      <c r="D63" s="45"/>
      <c r="E63" s="39"/>
      <c r="F63" s="39"/>
      <c r="G63" s="46"/>
      <c r="H63" s="47"/>
      <c r="I63" s="48">
        <f>339631.76+297714.87+85077.84</f>
        <v>722424.47</v>
      </c>
      <c r="J63" s="39"/>
    </row>
    <row r="64" spans="1:10" s="8" customFormat="1">
      <c r="A64" s="38"/>
      <c r="B64" s="39"/>
      <c r="C64" s="40"/>
      <c r="D64" s="41"/>
      <c r="E64" s="37"/>
      <c r="F64" s="37"/>
      <c r="G64" s="42"/>
      <c r="H64" s="43"/>
      <c r="I64" s="43"/>
      <c r="J64" s="39"/>
    </row>
    <row r="65" spans="1:10" s="8" customFormat="1">
      <c r="A65" s="1"/>
      <c r="B65" s="1"/>
      <c r="C65" s="22"/>
      <c r="D65" s="74" t="s">
        <v>29</v>
      </c>
      <c r="E65" s="75"/>
      <c r="F65" s="75"/>
      <c r="G65" s="75"/>
      <c r="H65" s="76"/>
      <c r="I65" s="13">
        <f>I63</f>
        <v>722424.47</v>
      </c>
      <c r="J65" s="2"/>
    </row>
    <row r="66" spans="1:10" s="8" customFormat="1">
      <c r="A66" s="1"/>
      <c r="B66" s="1"/>
      <c r="C66" s="22"/>
      <c r="D66" s="71" t="s">
        <v>10</v>
      </c>
      <c r="E66" s="72"/>
      <c r="F66" s="72"/>
      <c r="G66" s="72"/>
      <c r="H66" s="73"/>
      <c r="I66" s="13">
        <f>VILLAS!G19</f>
        <v>7225</v>
      </c>
      <c r="J66" s="2"/>
    </row>
    <row r="67" spans="1:10" s="8" customFormat="1">
      <c r="A67" s="1"/>
      <c r="B67" s="1"/>
      <c r="C67" s="22"/>
      <c r="D67" s="71" t="s">
        <v>11</v>
      </c>
      <c r="E67" s="72"/>
      <c r="F67" s="72"/>
      <c r="G67" s="72"/>
      <c r="H67" s="73"/>
      <c r="I67" s="13">
        <f>CADIPSIC!I51</f>
        <v>26490</v>
      </c>
      <c r="J67" s="2"/>
    </row>
    <row r="68" spans="1:10">
      <c r="A68" s="3"/>
      <c r="B68" s="3"/>
      <c r="H68" s="20" t="s">
        <v>25</v>
      </c>
      <c r="I68" s="13">
        <f>SUM(I65:I67)</f>
        <v>756139.47</v>
      </c>
      <c r="J68" s="2"/>
    </row>
    <row r="69" spans="1:10">
      <c r="A69" s="3"/>
      <c r="B69" s="3"/>
      <c r="H69" s="20"/>
      <c r="I69" s="61"/>
      <c r="J69" s="2"/>
    </row>
    <row r="70" spans="1:10">
      <c r="A70" s="3"/>
      <c r="B70" s="3"/>
      <c r="H70" s="20"/>
      <c r="I70" s="61"/>
      <c r="J70" s="2"/>
    </row>
    <row r="71" spans="1:10">
      <c r="A71" s="3"/>
      <c r="B71" s="3"/>
      <c r="H71" s="20"/>
      <c r="I71" s="61"/>
      <c r="J71" s="2"/>
    </row>
    <row r="72" spans="1:10" ht="15" customHeight="1">
      <c r="A72" s="3"/>
      <c r="B72" s="3"/>
      <c r="C72" s="17"/>
      <c r="D72" s="5" t="s">
        <v>31</v>
      </c>
      <c r="E72" s="19"/>
      <c r="F72" s="17"/>
      <c r="G72" s="6"/>
      <c r="I72" s="4"/>
      <c r="J72" s="2"/>
    </row>
    <row r="73" spans="1:10" s="8" customFormat="1">
      <c r="A73" s="12"/>
      <c r="B73" s="12"/>
      <c r="C73" s="17"/>
      <c r="D73" s="7" t="s">
        <v>28</v>
      </c>
      <c r="E73" s="19"/>
      <c r="F73" s="17"/>
      <c r="G73" s="6"/>
      <c r="H73" s="21"/>
      <c r="I73" s="4"/>
      <c r="J73" s="2"/>
    </row>
    <row r="74" spans="1:10" s="8" customFormat="1">
      <c r="A74" s="12"/>
      <c r="B74" s="12"/>
      <c r="C74" s="17"/>
      <c r="D74" s="7" t="s">
        <v>12</v>
      </c>
      <c r="E74" s="19"/>
      <c r="F74" s="17"/>
      <c r="G74" s="6"/>
      <c r="H74" s="21"/>
      <c r="I74"/>
      <c r="J74"/>
    </row>
    <row r="75" spans="1:10" s="8" customFormat="1">
      <c r="A75" s="12"/>
      <c r="B75" s="12"/>
      <c r="C75" s="17"/>
      <c r="D75" s="7" t="s">
        <v>41</v>
      </c>
      <c r="E75" s="19"/>
      <c r="F75" s="17"/>
      <c r="G75" s="6"/>
      <c r="H75" s="21"/>
      <c r="I75"/>
      <c r="J75"/>
    </row>
    <row r="76" spans="1:10" s="8" customFormat="1">
      <c r="A76" s="12"/>
      <c r="B76" s="12"/>
      <c r="C76" s="18"/>
      <c r="D76" s="12"/>
      <c r="E76" s="12"/>
      <c r="F76" s="18"/>
      <c r="G76"/>
      <c r="H76" s="12"/>
      <c r="I76"/>
      <c r="J76"/>
    </row>
    <row r="77" spans="1:10" s="8" customFormat="1">
      <c r="A77" s="12"/>
      <c r="B77" s="12"/>
      <c r="C77" s="18"/>
      <c r="D77" s="12"/>
      <c r="E77" s="12"/>
      <c r="F77" s="18"/>
      <c r="G77"/>
      <c r="H77" s="12"/>
      <c r="I77"/>
      <c r="J77"/>
    </row>
    <row r="78" spans="1:10" s="8" customFormat="1">
      <c r="A78" s="12"/>
      <c r="B78" s="12"/>
      <c r="C78" s="18"/>
      <c r="D78" s="12"/>
      <c r="E78" s="12"/>
      <c r="F78" s="18"/>
      <c r="G78"/>
      <c r="H78" s="12"/>
      <c r="I78"/>
      <c r="J78"/>
    </row>
    <row r="79" spans="1:10" s="8" customFormat="1">
      <c r="A79" s="12"/>
      <c r="B79" s="12"/>
      <c r="C79" s="18"/>
      <c r="D79" s="12"/>
      <c r="E79" s="12"/>
      <c r="F79" s="18"/>
      <c r="G79"/>
      <c r="H79" s="12"/>
      <c r="I79"/>
      <c r="J79"/>
    </row>
    <row r="80" spans="1:10" s="8" customFormat="1">
      <c r="A80" s="12"/>
      <c r="B80" s="12"/>
      <c r="C80" s="18"/>
      <c r="D80" s="12"/>
      <c r="E80" s="12"/>
      <c r="F80" s="18"/>
      <c r="G80"/>
      <c r="H80" s="12"/>
      <c r="I80"/>
      <c r="J80"/>
    </row>
    <row r="81" spans="1:10" s="8" customFormat="1">
      <c r="A81" s="12"/>
      <c r="B81" s="12"/>
      <c r="C81" s="18"/>
      <c r="D81" s="12"/>
      <c r="E81" s="12"/>
      <c r="F81" s="18"/>
      <c r="G81"/>
      <c r="H81" s="12"/>
      <c r="I81"/>
      <c r="J81"/>
    </row>
    <row r="82" spans="1:10" s="8" customFormat="1">
      <c r="A82" s="12"/>
      <c r="B82" s="12"/>
      <c r="C82" s="18"/>
      <c r="D82" s="12"/>
      <c r="E82" s="12"/>
      <c r="F82" s="18"/>
      <c r="G82"/>
      <c r="H82" s="12"/>
      <c r="I82"/>
      <c r="J82"/>
    </row>
    <row r="83" spans="1:10" s="8" customFormat="1">
      <c r="A83" s="12"/>
      <c r="B83" s="12"/>
      <c r="C83" s="18"/>
      <c r="D83" s="12"/>
      <c r="E83" s="12"/>
      <c r="F83" s="18"/>
      <c r="G83"/>
      <c r="H83" s="12"/>
      <c r="I83"/>
      <c r="J83"/>
    </row>
    <row r="84" spans="1:10" s="8" customFormat="1">
      <c r="A84" s="12"/>
      <c r="B84" s="12"/>
      <c r="C84" s="18"/>
      <c r="D84" s="12"/>
      <c r="E84" s="12"/>
      <c r="F84" s="18"/>
      <c r="G84"/>
      <c r="H84" s="12"/>
      <c r="I84"/>
      <c r="J84"/>
    </row>
    <row r="85" spans="1:10" s="8" customFormat="1">
      <c r="A85" s="12"/>
      <c r="B85" s="12"/>
      <c r="C85" s="18"/>
      <c r="D85" s="12"/>
      <c r="E85" s="12"/>
      <c r="F85" s="18"/>
      <c r="G85"/>
      <c r="H85" s="12"/>
      <c r="I85"/>
      <c r="J85"/>
    </row>
    <row r="86" spans="1:10" s="8" customFormat="1">
      <c r="A86" s="12"/>
      <c r="B86" s="12"/>
      <c r="C86" s="18"/>
      <c r="D86" s="12"/>
      <c r="E86" s="12"/>
      <c r="F86" s="18"/>
      <c r="G86"/>
      <c r="H86" s="12"/>
      <c r="I86"/>
      <c r="J86"/>
    </row>
    <row r="87" spans="1:10" s="8" customFormat="1">
      <c r="A87" s="12"/>
      <c r="B87" s="12"/>
      <c r="C87" s="18"/>
      <c r="D87" s="12"/>
      <c r="E87" s="12"/>
      <c r="F87" s="18"/>
      <c r="G87"/>
      <c r="H87" s="12"/>
      <c r="I87"/>
      <c r="J87"/>
    </row>
    <row r="88" spans="1:10" s="8" customFormat="1" ht="21.4" customHeight="1">
      <c r="A88" s="12"/>
      <c r="B88" s="12"/>
      <c r="C88" s="18"/>
      <c r="D88" s="12"/>
      <c r="E88" s="12"/>
      <c r="F88" s="18"/>
      <c r="G88"/>
      <c r="H88" s="12"/>
      <c r="I88"/>
      <c r="J88"/>
    </row>
    <row r="89" spans="1:10" s="8" customFormat="1" ht="26.65" customHeight="1">
      <c r="A89" s="12"/>
      <c r="B89" s="12"/>
      <c r="C89" s="18"/>
      <c r="D89" s="12"/>
      <c r="E89" s="12"/>
      <c r="F89" s="18"/>
      <c r="G89"/>
      <c r="H89" s="12"/>
      <c r="I89"/>
      <c r="J89"/>
    </row>
    <row r="90" spans="1:10" ht="30" customHeight="1"/>
    <row r="91" spans="1:10" ht="30" customHeight="1"/>
    <row r="92" spans="1:10" ht="30" customHeight="1"/>
    <row r="93" spans="1:10" ht="30" customHeight="1"/>
    <row r="94" spans="1:10" s="8" customFormat="1">
      <c r="A94" s="12"/>
      <c r="B94" s="12"/>
      <c r="C94" s="18"/>
      <c r="D94" s="12"/>
      <c r="E94" s="12"/>
      <c r="F94" s="18"/>
      <c r="G94"/>
      <c r="H94" s="12"/>
      <c r="I94"/>
      <c r="J94"/>
    </row>
    <row r="95" spans="1:10" s="8" customFormat="1">
      <c r="A95" s="12"/>
      <c r="B95" s="12"/>
      <c r="C95" s="18"/>
      <c r="D95" s="12"/>
      <c r="E95" s="12"/>
      <c r="F95" s="18"/>
      <c r="G95"/>
      <c r="H95" s="12"/>
      <c r="I95"/>
      <c r="J95"/>
    </row>
    <row r="96" spans="1:10" s="8" customFormat="1">
      <c r="A96" s="12"/>
      <c r="B96" s="12"/>
      <c r="C96" s="18"/>
      <c r="D96" s="12"/>
      <c r="E96" s="12"/>
      <c r="F96" s="18"/>
      <c r="G96"/>
      <c r="H96" s="12"/>
      <c r="I96"/>
      <c r="J96"/>
    </row>
    <row r="97" spans="1:11" s="8" customFormat="1">
      <c r="A97" s="12"/>
      <c r="B97" s="12"/>
      <c r="C97" s="18"/>
      <c r="D97" s="12"/>
      <c r="E97" s="12"/>
      <c r="F97" s="18"/>
      <c r="G97"/>
      <c r="H97" s="12"/>
      <c r="I97"/>
      <c r="J97"/>
    </row>
    <row r="98" spans="1:11" s="8" customFormat="1">
      <c r="A98" s="12"/>
      <c r="B98" s="12"/>
      <c r="C98" s="18"/>
      <c r="D98" s="12"/>
      <c r="E98" s="12"/>
      <c r="F98" s="18"/>
      <c r="G98"/>
      <c r="H98" s="12"/>
      <c r="I98"/>
      <c r="J98"/>
    </row>
    <row r="99" spans="1:11" s="8" customFormat="1">
      <c r="A99" s="12"/>
      <c r="B99" s="12"/>
      <c r="C99" s="18"/>
      <c r="D99" s="12"/>
      <c r="E99" s="12"/>
      <c r="F99" s="18"/>
      <c r="G99"/>
      <c r="H99" s="12"/>
      <c r="I99"/>
      <c r="J99"/>
    </row>
    <row r="100" spans="1:11" s="8" customFormat="1" ht="23.25" customHeight="1">
      <c r="A100" s="12"/>
      <c r="B100" s="12"/>
      <c r="C100" s="18"/>
      <c r="D100" s="12"/>
      <c r="E100" s="12"/>
      <c r="F100" s="18"/>
      <c r="G100"/>
      <c r="H100" s="12"/>
      <c r="I100"/>
      <c r="J100"/>
    </row>
    <row r="106" spans="1:11">
      <c r="K106" s="16"/>
    </row>
    <row r="109" spans="1:11">
      <c r="K109" t="s">
        <v>43</v>
      </c>
    </row>
  </sheetData>
  <mergeCells count="77">
    <mergeCell ref="J50:J51"/>
    <mergeCell ref="J46:J48"/>
    <mergeCell ref="D50:D51"/>
    <mergeCell ref="A50:A51"/>
    <mergeCell ref="B50:B51"/>
    <mergeCell ref="B46:B48"/>
    <mergeCell ref="A46:A48"/>
    <mergeCell ref="D46:D48"/>
    <mergeCell ref="A1:J1"/>
    <mergeCell ref="A2:J2"/>
    <mergeCell ref="A3:J3"/>
    <mergeCell ref="I9:I10"/>
    <mergeCell ref="J9:J10"/>
    <mergeCell ref="D5:D6"/>
    <mergeCell ref="B5:B6"/>
    <mergeCell ref="A5:A6"/>
    <mergeCell ref="A7:A8"/>
    <mergeCell ref="C7:C8"/>
    <mergeCell ref="A9:A10"/>
    <mergeCell ref="B9:B10"/>
    <mergeCell ref="C9:C10"/>
    <mergeCell ref="D9:D10"/>
    <mergeCell ref="F9:F10"/>
    <mergeCell ref="J7:J8"/>
    <mergeCell ref="I16:I17"/>
    <mergeCell ref="J16:J17"/>
    <mergeCell ref="D16:D17"/>
    <mergeCell ref="F16:F17"/>
    <mergeCell ref="G16:G17"/>
    <mergeCell ref="D66:H66"/>
    <mergeCell ref="D65:H65"/>
    <mergeCell ref="B7:B8"/>
    <mergeCell ref="D67:H67"/>
    <mergeCell ref="A12:A15"/>
    <mergeCell ref="B12:B15"/>
    <mergeCell ref="D12:D15"/>
    <mergeCell ref="A36:A37"/>
    <mergeCell ref="B36:B37"/>
    <mergeCell ref="D36:D37"/>
    <mergeCell ref="A16:A17"/>
    <mergeCell ref="C34:C35"/>
    <mergeCell ref="F34:F35"/>
    <mergeCell ref="G34:G35"/>
    <mergeCell ref="H34:H35"/>
    <mergeCell ref="A38:J38"/>
    <mergeCell ref="D7:D8"/>
    <mergeCell ref="F7:F8"/>
    <mergeCell ref="G7:G8"/>
    <mergeCell ref="H7:H8"/>
    <mergeCell ref="I7:I8"/>
    <mergeCell ref="G9:G10"/>
    <mergeCell ref="H9:H10"/>
    <mergeCell ref="J12:J15"/>
    <mergeCell ref="A39:J39"/>
    <mergeCell ref="A40:J40"/>
    <mergeCell ref="B34:B35"/>
    <mergeCell ref="A34:A35"/>
    <mergeCell ref="D34:D35"/>
    <mergeCell ref="A22:J22"/>
    <mergeCell ref="A23:J23"/>
    <mergeCell ref="A24:J24"/>
    <mergeCell ref="I34:I35"/>
    <mergeCell ref="J34:J35"/>
    <mergeCell ref="B16:B17"/>
    <mergeCell ref="C16:C17"/>
    <mergeCell ref="H16:H17"/>
    <mergeCell ref="A58:J58"/>
    <mergeCell ref="A59:J59"/>
    <mergeCell ref="D61:D62"/>
    <mergeCell ref="B61:B62"/>
    <mergeCell ref="A61:A62"/>
    <mergeCell ref="J61:J62"/>
    <mergeCell ref="J52:J56"/>
    <mergeCell ref="D52:D56"/>
    <mergeCell ref="B52:B56"/>
    <mergeCell ref="A52:A56"/>
    <mergeCell ref="A57:J57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2"/>
  <sheetViews>
    <sheetView zoomScaleNormal="100" workbookViewId="0">
      <selection activeCell="A4" sqref="A4"/>
    </sheetView>
  </sheetViews>
  <sheetFormatPr baseColWidth="10" defaultColWidth="11.42578125" defaultRowHeight="15"/>
  <cols>
    <col min="1" max="1" width="19.42578125" style="9" customWidth="1"/>
    <col min="2" max="2" width="11.140625" style="9" customWidth="1"/>
    <col min="3" max="3" width="48.7109375" style="10" customWidth="1"/>
    <col min="4" max="4" width="33.85546875" style="25" customWidth="1"/>
    <col min="5" max="5" width="21.28515625" style="9" customWidth="1"/>
    <col min="6" max="6" width="15.140625" style="9" customWidth="1"/>
    <col min="7" max="7" width="17.42578125" style="9" customWidth="1"/>
    <col min="8" max="8" width="15.140625" style="9" bestFit="1" customWidth="1"/>
    <col min="9" max="9" width="15.28515625" style="11" customWidth="1"/>
    <col min="10" max="10" width="32.85546875" style="9" customWidth="1"/>
    <col min="11" max="16384" width="11.42578125" style="9"/>
  </cols>
  <sheetData>
    <row r="1" spans="1:13" s="23" customFormat="1" ht="30" customHeight="1">
      <c r="A1" s="77" t="s">
        <v>14</v>
      </c>
      <c r="B1" s="78"/>
      <c r="C1" s="78"/>
      <c r="D1" s="78"/>
      <c r="E1" s="78"/>
      <c r="F1" s="78"/>
      <c r="G1" s="78"/>
      <c r="H1" s="78"/>
      <c r="I1" s="78"/>
      <c r="J1" s="79"/>
    </row>
    <row r="2" spans="1:13" s="23" customFormat="1" ht="30" customHeight="1">
      <c r="A2" s="80" t="s">
        <v>94</v>
      </c>
      <c r="B2" s="81"/>
      <c r="C2" s="81"/>
      <c r="D2" s="81"/>
      <c r="E2" s="81"/>
      <c r="F2" s="81"/>
      <c r="G2" s="81"/>
      <c r="H2" s="81"/>
      <c r="I2" s="81"/>
      <c r="J2" s="82"/>
    </row>
    <row r="3" spans="1:13" s="23" customFormat="1" ht="30" customHeight="1" thickBot="1">
      <c r="A3" s="83" t="s">
        <v>40</v>
      </c>
      <c r="B3" s="84"/>
      <c r="C3" s="84"/>
      <c r="D3" s="84"/>
      <c r="E3" s="84"/>
      <c r="F3" s="84"/>
      <c r="G3" s="84"/>
      <c r="H3" s="84"/>
      <c r="I3" s="84"/>
      <c r="J3" s="85"/>
    </row>
    <row r="4" spans="1:13" s="226" customFormat="1" ht="30.75" thickBot="1">
      <c r="A4" s="221" t="s">
        <v>16</v>
      </c>
      <c r="B4" s="222" t="s">
        <v>17</v>
      </c>
      <c r="C4" s="222" t="s">
        <v>18</v>
      </c>
      <c r="D4" s="222" t="s">
        <v>19</v>
      </c>
      <c r="E4" s="223" t="s">
        <v>20</v>
      </c>
      <c r="F4" s="222" t="s">
        <v>21</v>
      </c>
      <c r="G4" s="224" t="s">
        <v>27</v>
      </c>
      <c r="H4" s="225" t="s">
        <v>22</v>
      </c>
      <c r="I4" s="223" t="s">
        <v>23</v>
      </c>
      <c r="J4" s="222" t="s">
        <v>24</v>
      </c>
    </row>
    <row r="5" spans="1:13" s="24" customFormat="1">
      <c r="A5" s="227">
        <v>46181</v>
      </c>
      <c r="B5" s="228" t="s">
        <v>132</v>
      </c>
      <c r="C5" s="229" t="s">
        <v>133</v>
      </c>
      <c r="D5" s="230" t="s">
        <v>134</v>
      </c>
      <c r="E5" s="49" t="s">
        <v>13</v>
      </c>
      <c r="F5" s="49" t="s">
        <v>39</v>
      </c>
      <c r="G5" s="231">
        <v>1</v>
      </c>
      <c r="H5" s="232">
        <v>580</v>
      </c>
      <c r="I5" s="232">
        <f t="shared" ref="I5:I17" si="0">G5*H5</f>
        <v>580</v>
      </c>
      <c r="J5" s="49" t="s">
        <v>135</v>
      </c>
      <c r="L5" s="233"/>
    </row>
    <row r="6" spans="1:13" s="24" customFormat="1">
      <c r="A6" s="234"/>
      <c r="B6" s="234"/>
      <c r="C6" s="229" t="s">
        <v>136</v>
      </c>
      <c r="D6" s="234"/>
      <c r="E6" s="49" t="s">
        <v>13</v>
      </c>
      <c r="F6" s="49" t="s">
        <v>39</v>
      </c>
      <c r="G6" s="231">
        <v>1</v>
      </c>
      <c r="H6" s="232">
        <v>399</v>
      </c>
      <c r="I6" s="232">
        <f t="shared" si="0"/>
        <v>399</v>
      </c>
      <c r="J6" s="49" t="s">
        <v>135</v>
      </c>
      <c r="L6" s="235"/>
    </row>
    <row r="7" spans="1:13" s="24" customFormat="1">
      <c r="A7" s="236">
        <v>46191</v>
      </c>
      <c r="B7" s="231" t="s">
        <v>137</v>
      </c>
      <c r="C7" s="229" t="s">
        <v>138</v>
      </c>
      <c r="D7" s="231" t="s">
        <v>139</v>
      </c>
      <c r="E7" s="49" t="s">
        <v>13</v>
      </c>
      <c r="F7" s="49" t="s">
        <v>140</v>
      </c>
      <c r="G7" s="231">
        <v>7</v>
      </c>
      <c r="H7" s="232">
        <v>279</v>
      </c>
      <c r="I7" s="232">
        <f t="shared" si="0"/>
        <v>1953</v>
      </c>
      <c r="J7" s="49" t="s">
        <v>135</v>
      </c>
    </row>
    <row r="8" spans="1:13" s="24" customFormat="1">
      <c r="A8" s="227">
        <v>46195</v>
      </c>
      <c r="B8" s="228" t="s">
        <v>141</v>
      </c>
      <c r="C8" s="229" t="s">
        <v>142</v>
      </c>
      <c r="D8" s="230" t="s">
        <v>134</v>
      </c>
      <c r="E8" s="49" t="s">
        <v>13</v>
      </c>
      <c r="F8" s="49" t="s">
        <v>39</v>
      </c>
      <c r="G8" s="231">
        <v>1</v>
      </c>
      <c r="H8" s="232">
        <v>440</v>
      </c>
      <c r="I8" s="232">
        <f t="shared" si="0"/>
        <v>440</v>
      </c>
      <c r="J8" s="49" t="s">
        <v>135</v>
      </c>
    </row>
    <row r="9" spans="1:13" s="24" customFormat="1">
      <c r="A9" s="237"/>
      <c r="B9" s="237"/>
      <c r="C9" s="229" t="s">
        <v>143</v>
      </c>
      <c r="D9" s="237"/>
      <c r="E9" s="49" t="s">
        <v>13</v>
      </c>
      <c r="F9" s="49" t="s">
        <v>39</v>
      </c>
      <c r="G9" s="231">
        <v>1</v>
      </c>
      <c r="H9" s="232">
        <v>460</v>
      </c>
      <c r="I9" s="232">
        <f t="shared" si="0"/>
        <v>460</v>
      </c>
      <c r="J9" s="49" t="s">
        <v>135</v>
      </c>
    </row>
    <row r="10" spans="1:13" s="24" customFormat="1">
      <c r="A10" s="237"/>
      <c r="B10" s="237"/>
      <c r="C10" s="229" t="s">
        <v>144</v>
      </c>
      <c r="D10" s="237"/>
      <c r="E10" s="49" t="s">
        <v>13</v>
      </c>
      <c r="F10" s="49" t="s">
        <v>39</v>
      </c>
      <c r="G10" s="231">
        <v>3</v>
      </c>
      <c r="H10" s="232">
        <v>235</v>
      </c>
      <c r="I10" s="232">
        <f t="shared" si="0"/>
        <v>705</v>
      </c>
      <c r="J10" s="49" t="s">
        <v>135</v>
      </c>
      <c r="M10" s="233"/>
    </row>
    <row r="11" spans="1:13" s="24" customFormat="1">
      <c r="A11" s="237"/>
      <c r="B11" s="237"/>
      <c r="C11" s="229" t="s">
        <v>145</v>
      </c>
      <c r="D11" s="237"/>
      <c r="E11" s="49" t="s">
        <v>13</v>
      </c>
      <c r="F11" s="49" t="s">
        <v>39</v>
      </c>
      <c r="G11" s="231">
        <v>6</v>
      </c>
      <c r="H11" s="232">
        <v>60</v>
      </c>
      <c r="I11" s="232">
        <f t="shared" si="0"/>
        <v>360</v>
      </c>
      <c r="J11" s="49" t="s">
        <v>135</v>
      </c>
    </row>
    <row r="12" spans="1:13" s="24" customFormat="1">
      <c r="A12" s="237"/>
      <c r="B12" s="237"/>
      <c r="C12" s="229" t="s">
        <v>146</v>
      </c>
      <c r="D12" s="237"/>
      <c r="E12" s="49" t="s">
        <v>13</v>
      </c>
      <c r="F12" s="49" t="s">
        <v>39</v>
      </c>
      <c r="G12" s="231">
        <v>1</v>
      </c>
      <c r="H12" s="232">
        <v>235</v>
      </c>
      <c r="I12" s="232">
        <f t="shared" si="0"/>
        <v>235</v>
      </c>
      <c r="J12" s="49" t="s">
        <v>135</v>
      </c>
    </row>
    <row r="13" spans="1:13" s="24" customFormat="1">
      <c r="A13" s="237"/>
      <c r="B13" s="237"/>
      <c r="C13" s="229" t="s">
        <v>147</v>
      </c>
      <c r="D13" s="237"/>
      <c r="E13" s="49" t="s">
        <v>13</v>
      </c>
      <c r="F13" s="49" t="s">
        <v>39</v>
      </c>
      <c r="G13" s="231">
        <v>1</v>
      </c>
      <c r="H13" s="232">
        <v>370</v>
      </c>
      <c r="I13" s="232">
        <f t="shared" si="0"/>
        <v>370</v>
      </c>
      <c r="J13" s="49" t="s">
        <v>135</v>
      </c>
    </row>
    <row r="14" spans="1:13" s="24" customFormat="1">
      <c r="A14" s="237"/>
      <c r="B14" s="237"/>
      <c r="C14" s="229" t="s">
        <v>148</v>
      </c>
      <c r="D14" s="237"/>
      <c r="E14" s="49" t="s">
        <v>13</v>
      </c>
      <c r="F14" s="49" t="s">
        <v>39</v>
      </c>
      <c r="G14" s="231">
        <v>1</v>
      </c>
      <c r="H14" s="232">
        <v>395</v>
      </c>
      <c r="I14" s="232">
        <f t="shared" si="0"/>
        <v>395</v>
      </c>
      <c r="J14" s="49" t="s">
        <v>135</v>
      </c>
    </row>
    <row r="15" spans="1:13" s="24" customFormat="1">
      <c r="A15" s="237"/>
      <c r="B15" s="237"/>
      <c r="C15" s="229" t="s">
        <v>149</v>
      </c>
      <c r="D15" s="237"/>
      <c r="E15" s="49" t="s">
        <v>13</v>
      </c>
      <c r="F15" s="49" t="s">
        <v>39</v>
      </c>
      <c r="G15" s="231">
        <v>1</v>
      </c>
      <c r="H15" s="232">
        <v>230</v>
      </c>
      <c r="I15" s="232">
        <f t="shared" si="0"/>
        <v>230</v>
      </c>
      <c r="J15" s="49" t="s">
        <v>135</v>
      </c>
    </row>
    <row r="16" spans="1:13" s="24" customFormat="1">
      <c r="A16" s="237"/>
      <c r="B16" s="237"/>
      <c r="C16" s="229" t="s">
        <v>150</v>
      </c>
      <c r="D16" s="237"/>
      <c r="E16" s="49" t="s">
        <v>13</v>
      </c>
      <c r="F16" s="49" t="s">
        <v>39</v>
      </c>
      <c r="G16" s="231">
        <v>1</v>
      </c>
      <c r="H16" s="232">
        <v>500</v>
      </c>
      <c r="I16" s="232">
        <f t="shared" si="0"/>
        <v>500</v>
      </c>
      <c r="J16" s="49" t="s">
        <v>135</v>
      </c>
    </row>
    <row r="17" spans="1:27" s="24" customFormat="1" ht="15.75" thickBot="1">
      <c r="A17" s="234"/>
      <c r="B17" s="234"/>
      <c r="C17" s="229" t="s">
        <v>151</v>
      </c>
      <c r="D17" s="234"/>
      <c r="E17" s="49" t="s">
        <v>13</v>
      </c>
      <c r="F17" s="49" t="s">
        <v>39</v>
      </c>
      <c r="G17" s="231">
        <v>2</v>
      </c>
      <c r="H17" s="232">
        <v>299</v>
      </c>
      <c r="I17" s="232">
        <f t="shared" si="0"/>
        <v>598</v>
      </c>
      <c r="J17" s="49" t="s">
        <v>135</v>
      </c>
      <c r="L17" s="235"/>
    </row>
    <row r="18" spans="1:27" s="24" customFormat="1" ht="26.25" customHeight="1" thickBot="1">
      <c r="A18" s="238" t="s">
        <v>25</v>
      </c>
      <c r="B18" s="239"/>
      <c r="C18" s="239"/>
      <c r="D18" s="239"/>
      <c r="E18" s="239"/>
      <c r="F18" s="240"/>
      <c r="G18" s="241">
        <f>SUM(I5:I17)</f>
        <v>7225</v>
      </c>
      <c r="H18" s="239"/>
      <c r="I18" s="239"/>
      <c r="J18" s="240"/>
    </row>
    <row r="19" spans="1:27" s="24" customFormat="1" ht="15" customHeight="1" thickBot="1">
      <c r="A19" s="242"/>
      <c r="B19" s="243"/>
      <c r="C19" s="243"/>
      <c r="D19" s="243"/>
      <c r="E19" s="244"/>
      <c r="F19" s="245" t="s">
        <v>25</v>
      </c>
      <c r="G19" s="246">
        <f>SUM(I5:I18)</f>
        <v>7225</v>
      </c>
      <c r="H19" s="247"/>
      <c r="I19" s="243"/>
      <c r="J19" s="243"/>
    </row>
    <row r="20" spans="1:27" s="24" customFormat="1" ht="17.25">
      <c r="A20" s="33"/>
      <c r="B20" s="33"/>
      <c r="C20" s="33"/>
      <c r="D20" s="33"/>
      <c r="E20" s="33"/>
      <c r="F20" s="33"/>
      <c r="G20" s="33"/>
      <c r="H20" s="33"/>
      <c r="I20" s="30"/>
      <c r="J20" s="29"/>
    </row>
    <row r="21" spans="1:27" s="24" customFormat="1" ht="17.25">
      <c r="A21" s="29"/>
      <c r="B21" s="29"/>
      <c r="C21" s="29"/>
      <c r="D21" s="86" t="s">
        <v>44</v>
      </c>
      <c r="E21" s="87"/>
      <c r="F21" s="87"/>
      <c r="G21" s="87"/>
      <c r="H21" s="30"/>
      <c r="I21" s="30"/>
      <c r="J21" s="29"/>
    </row>
    <row r="22" spans="1:27" s="24" customFormat="1" ht="17.100000000000001" customHeight="1">
      <c r="A22" s="29"/>
      <c r="B22" s="29"/>
      <c r="C22" s="29"/>
      <c r="D22" s="88" t="s">
        <v>45</v>
      </c>
      <c r="E22" s="87"/>
      <c r="F22" s="87"/>
      <c r="G22" s="87"/>
      <c r="H22" s="30"/>
      <c r="I22" s="30"/>
      <c r="J22" s="29"/>
      <c r="K22" s="27"/>
      <c r="L22" s="28"/>
      <c r="M22" s="27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</row>
    <row r="23" spans="1:27" s="24" customFormat="1" ht="17.25">
      <c r="A23" s="29"/>
      <c r="B23" s="29"/>
      <c r="C23" s="29"/>
      <c r="D23" s="31"/>
      <c r="E23" s="31"/>
      <c r="F23" s="89"/>
      <c r="G23" s="87"/>
      <c r="H23" s="30"/>
      <c r="I23" s="30"/>
      <c r="J23" s="29"/>
      <c r="K23" s="27"/>
      <c r="L23" s="28"/>
      <c r="M23" s="27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</row>
    <row r="24" spans="1:27" s="24" customFormat="1" ht="17.25">
      <c r="A24" s="29"/>
      <c r="B24" s="29"/>
      <c r="C24" s="29"/>
      <c r="D24" s="31"/>
      <c r="E24" s="31"/>
      <c r="F24" s="31"/>
      <c r="G24" s="31"/>
      <c r="H24" s="30"/>
      <c r="I24" s="30"/>
      <c r="J24" s="29"/>
      <c r="K24" s="27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</row>
    <row r="25" spans="1:27" s="24" customFormat="1" ht="17.25">
      <c r="A25" s="29"/>
      <c r="B25" s="29"/>
      <c r="C25" s="29"/>
      <c r="D25" s="86" t="s">
        <v>46</v>
      </c>
      <c r="E25" s="87"/>
      <c r="F25" s="87"/>
      <c r="G25" s="87"/>
      <c r="H25" s="30"/>
      <c r="I25" s="30"/>
      <c r="J25" s="29"/>
      <c r="K25" s="27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</row>
    <row r="26" spans="1:27" s="24" customFormat="1" ht="17.25">
      <c r="A26" s="29"/>
      <c r="B26" s="29"/>
      <c r="C26" s="29"/>
      <c r="D26" s="86" t="s">
        <v>30</v>
      </c>
      <c r="E26" s="87"/>
      <c r="F26" s="87"/>
      <c r="G26" s="87"/>
      <c r="H26" s="30"/>
      <c r="I26" s="30"/>
      <c r="J26" s="29"/>
      <c r="K26" s="27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1:27" s="24" customFormat="1" ht="17.25">
      <c r="A27" s="29"/>
      <c r="B27" s="29"/>
      <c r="C27" s="29"/>
      <c r="D27" s="86" t="s">
        <v>12</v>
      </c>
      <c r="E27" s="87"/>
      <c r="F27" s="87"/>
      <c r="G27" s="87"/>
      <c r="H27" s="32"/>
      <c r="I27" s="30"/>
      <c r="J27" s="29"/>
      <c r="K27" s="27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1:27" s="24" customFormat="1" ht="17.25">
      <c r="A28" s="29"/>
      <c r="B28" s="29"/>
      <c r="C28" s="29"/>
      <c r="D28" s="86" t="s">
        <v>47</v>
      </c>
      <c r="E28" s="87"/>
      <c r="F28" s="87"/>
      <c r="G28" s="87"/>
      <c r="H28" s="30"/>
      <c r="I28" s="30"/>
      <c r="J28" s="29"/>
      <c r="K28" s="27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</row>
    <row r="29" spans="1:27" s="24" customFormat="1" ht="17.25">
      <c r="A29" s="31"/>
      <c r="B29" s="31"/>
      <c r="C29" s="31"/>
      <c r="D29" s="86" t="s">
        <v>48</v>
      </c>
      <c r="E29" s="87"/>
      <c r="F29" s="87"/>
      <c r="G29" s="87"/>
      <c r="H29" s="30"/>
      <c r="I29" s="30"/>
      <c r="J29" s="29"/>
      <c r="K29" s="27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</row>
    <row r="30" spans="1:27" s="24" customFormat="1" ht="17.25">
      <c r="A30" s="9"/>
      <c r="B30" s="9"/>
      <c r="C30" s="10"/>
      <c r="D30" s="25"/>
      <c r="E30" s="9"/>
      <c r="F30" s="9"/>
      <c r="G30" s="9"/>
      <c r="H30" s="9"/>
      <c r="I30" s="11"/>
      <c r="J30" s="9"/>
      <c r="K30" s="27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</row>
    <row r="31" spans="1:27" s="24" customFormat="1" ht="17.25">
      <c r="A31" s="9"/>
      <c r="B31" s="9"/>
      <c r="C31" s="10"/>
      <c r="D31" s="25"/>
      <c r="E31" s="9"/>
      <c r="F31" s="9"/>
      <c r="G31" s="9"/>
      <c r="H31" s="9"/>
      <c r="I31" s="11"/>
      <c r="J31" s="9"/>
      <c r="K31" s="27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</row>
    <row r="32" spans="1:27" s="24" customFormat="1" ht="17.25">
      <c r="A32" s="9"/>
      <c r="B32" s="9"/>
      <c r="C32" s="10"/>
      <c r="D32" s="25"/>
      <c r="E32" s="9"/>
      <c r="F32" s="9"/>
      <c r="G32" s="9"/>
      <c r="H32" s="9"/>
      <c r="I32" s="11"/>
      <c r="J32" s="9"/>
      <c r="K32" s="27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</row>
  </sheetData>
  <mergeCells count="19">
    <mergeCell ref="D29:G29"/>
    <mergeCell ref="D21:G21"/>
    <mergeCell ref="D22:G22"/>
    <mergeCell ref="F23:G23"/>
    <mergeCell ref="D25:G25"/>
    <mergeCell ref="D26:G26"/>
    <mergeCell ref="A1:J1"/>
    <mergeCell ref="A2:J2"/>
    <mergeCell ref="A3:J3"/>
    <mergeCell ref="D27:G27"/>
    <mergeCell ref="D28:G28"/>
    <mergeCell ref="A5:A6"/>
    <mergeCell ref="B5:B6"/>
    <mergeCell ref="D5:D6"/>
    <mergeCell ref="A8:A17"/>
    <mergeCell ref="B8:B17"/>
    <mergeCell ref="D8:D17"/>
    <mergeCell ref="A18:F18"/>
    <mergeCell ref="G18:J18"/>
  </mergeCells>
  <pageMargins left="0.25" right="0.25" top="0.75" bottom="0.75" header="0.3" footer="0.3"/>
  <pageSetup scale="55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4"/>
  <sheetViews>
    <sheetView zoomScaleNormal="100" workbookViewId="0">
      <selection activeCell="B4" sqref="B4"/>
    </sheetView>
  </sheetViews>
  <sheetFormatPr baseColWidth="10" defaultColWidth="11.42578125" defaultRowHeight="15" customHeight="1"/>
  <cols>
    <col min="1" max="1" width="14" style="15" customWidth="1"/>
    <col min="2" max="2" width="10.85546875" style="15" customWidth="1"/>
    <col min="3" max="3" width="25.28515625" style="15" customWidth="1"/>
    <col min="4" max="4" width="23.5703125" customWidth="1"/>
    <col min="5" max="5" width="24.85546875" customWidth="1"/>
    <col min="6" max="6" width="16.28515625" customWidth="1"/>
    <col min="7" max="7" width="12.140625" style="14" customWidth="1"/>
    <col min="8" max="8" width="11.85546875" style="16" customWidth="1"/>
    <col min="9" max="9" width="16" bestFit="1" customWidth="1"/>
    <col min="10" max="10" width="22.42578125" customWidth="1"/>
    <col min="12" max="12" width="12.5703125" customWidth="1"/>
    <col min="16" max="16" width="49.140625" customWidth="1"/>
  </cols>
  <sheetData>
    <row r="1" spans="1:11" ht="30" customHeight="1">
      <c r="A1" s="77" t="s">
        <v>14</v>
      </c>
      <c r="B1" s="78"/>
      <c r="C1" s="78"/>
      <c r="D1" s="78"/>
      <c r="E1" s="78"/>
      <c r="F1" s="78"/>
      <c r="G1" s="78"/>
      <c r="H1" s="78"/>
      <c r="I1" s="78"/>
      <c r="J1" s="79"/>
    </row>
    <row r="2" spans="1:11" ht="30" customHeight="1">
      <c r="A2" s="80" t="s">
        <v>95</v>
      </c>
      <c r="B2" s="81"/>
      <c r="C2" s="81"/>
      <c r="D2" s="81"/>
      <c r="E2" s="81"/>
      <c r="F2" s="81"/>
      <c r="G2" s="81"/>
      <c r="H2" s="81"/>
      <c r="I2" s="81"/>
      <c r="J2" s="82"/>
    </row>
    <row r="3" spans="1:11" ht="30" customHeight="1" thickBot="1">
      <c r="A3" s="80" t="s">
        <v>15</v>
      </c>
      <c r="B3" s="81"/>
      <c r="C3" s="81"/>
      <c r="D3" s="81"/>
      <c r="E3" s="81"/>
      <c r="F3" s="81"/>
      <c r="G3" s="81"/>
      <c r="H3" s="81"/>
      <c r="I3" s="81"/>
      <c r="J3" s="82"/>
    </row>
    <row r="4" spans="1:11" s="254" customFormat="1" ht="47.1" customHeight="1" thickBot="1">
      <c r="A4" s="248" t="s">
        <v>16</v>
      </c>
      <c r="B4" s="249" t="s">
        <v>17</v>
      </c>
      <c r="C4" s="249" t="s">
        <v>18</v>
      </c>
      <c r="D4" s="250" t="s">
        <v>19</v>
      </c>
      <c r="E4" s="249" t="s">
        <v>20</v>
      </c>
      <c r="F4" s="249" t="s">
        <v>21</v>
      </c>
      <c r="G4" s="251" t="s">
        <v>27</v>
      </c>
      <c r="H4" s="252" t="s">
        <v>22</v>
      </c>
      <c r="I4" s="249" t="s">
        <v>23</v>
      </c>
      <c r="J4" s="253" t="s">
        <v>24</v>
      </c>
    </row>
    <row r="5" spans="1:11" s="146" customFormat="1" ht="21.75" customHeight="1">
      <c r="A5" s="131">
        <v>46174</v>
      </c>
      <c r="B5" s="132" t="s">
        <v>96</v>
      </c>
      <c r="C5" s="133" t="s">
        <v>153</v>
      </c>
      <c r="D5" s="133" t="s">
        <v>154</v>
      </c>
      <c r="E5" s="133" t="s">
        <v>13</v>
      </c>
      <c r="F5" s="134" t="s">
        <v>87</v>
      </c>
      <c r="G5" s="130" t="s">
        <v>155</v>
      </c>
      <c r="H5" s="135">
        <v>20</v>
      </c>
      <c r="I5" s="135">
        <f>G5*H5</f>
        <v>920</v>
      </c>
      <c r="J5" s="102" t="s">
        <v>156</v>
      </c>
    </row>
    <row r="6" spans="1:11" s="146" customFormat="1" ht="21.75" customHeight="1">
      <c r="A6" s="111"/>
      <c r="B6" s="113"/>
      <c r="C6" s="117"/>
      <c r="D6" s="117"/>
      <c r="E6" s="117"/>
      <c r="F6" s="119"/>
      <c r="G6" s="110"/>
      <c r="H6" s="104"/>
      <c r="I6" s="104"/>
      <c r="J6" s="90"/>
    </row>
    <row r="7" spans="1:11" s="146" customFormat="1" ht="17.25" customHeight="1">
      <c r="A7" s="111">
        <v>46176</v>
      </c>
      <c r="B7" s="113" t="s">
        <v>157</v>
      </c>
      <c r="C7" s="117" t="s">
        <v>158</v>
      </c>
      <c r="D7" s="117" t="s">
        <v>159</v>
      </c>
      <c r="E7" s="117" t="s">
        <v>13</v>
      </c>
      <c r="F7" s="119" t="s">
        <v>87</v>
      </c>
      <c r="G7" s="110" t="s">
        <v>160</v>
      </c>
      <c r="H7" s="104">
        <v>100</v>
      </c>
      <c r="I7" s="104">
        <f>G7*H7</f>
        <v>1900</v>
      </c>
      <c r="J7" s="90" t="s">
        <v>156</v>
      </c>
      <c r="K7" s="91"/>
    </row>
    <row r="8" spans="1:11" s="146" customFormat="1" ht="17.25" customHeight="1">
      <c r="A8" s="111"/>
      <c r="B8" s="113"/>
      <c r="C8" s="117"/>
      <c r="D8" s="117"/>
      <c r="E8" s="117"/>
      <c r="F8" s="119"/>
      <c r="G8" s="110"/>
      <c r="H8" s="104"/>
      <c r="I8" s="104"/>
      <c r="J8" s="90"/>
      <c r="K8" s="91"/>
    </row>
    <row r="9" spans="1:11" s="146" customFormat="1" ht="17.25" customHeight="1">
      <c r="A9" s="111">
        <v>46177</v>
      </c>
      <c r="B9" s="113" t="s">
        <v>161</v>
      </c>
      <c r="C9" s="117" t="s">
        <v>162</v>
      </c>
      <c r="D9" s="117" t="s">
        <v>163</v>
      </c>
      <c r="E9" s="117" t="s">
        <v>13</v>
      </c>
      <c r="F9" s="119" t="s">
        <v>164</v>
      </c>
      <c r="G9" s="110" t="s">
        <v>165</v>
      </c>
      <c r="H9" s="104">
        <v>100</v>
      </c>
      <c r="I9" s="104">
        <f>G9*H9</f>
        <v>2000</v>
      </c>
      <c r="J9" s="90" t="s">
        <v>156</v>
      </c>
      <c r="K9" s="91"/>
    </row>
    <row r="10" spans="1:11" s="146" customFormat="1" ht="17.25" customHeight="1">
      <c r="A10" s="111"/>
      <c r="B10" s="113"/>
      <c r="C10" s="117"/>
      <c r="D10" s="117"/>
      <c r="E10" s="117"/>
      <c r="F10" s="119"/>
      <c r="G10" s="110"/>
      <c r="H10" s="104"/>
      <c r="I10" s="104"/>
      <c r="J10" s="90"/>
      <c r="K10" s="91"/>
    </row>
    <row r="11" spans="1:11" s="146" customFormat="1" ht="17.25" customHeight="1">
      <c r="A11" s="111">
        <v>46178</v>
      </c>
      <c r="B11" s="113" t="s">
        <v>166</v>
      </c>
      <c r="C11" s="117" t="s">
        <v>167</v>
      </c>
      <c r="D11" s="117" t="s">
        <v>168</v>
      </c>
      <c r="E11" s="117" t="s">
        <v>13</v>
      </c>
      <c r="F11" s="119" t="s">
        <v>169</v>
      </c>
      <c r="G11" s="110" t="s">
        <v>170</v>
      </c>
      <c r="H11" s="104">
        <v>20</v>
      </c>
      <c r="I11" s="104">
        <f>G11*H11</f>
        <v>1480</v>
      </c>
      <c r="J11" s="90" t="s">
        <v>156</v>
      </c>
      <c r="K11" s="91"/>
    </row>
    <row r="12" spans="1:11" s="146" customFormat="1" ht="17.25" customHeight="1">
      <c r="A12" s="111"/>
      <c r="B12" s="113"/>
      <c r="C12" s="117"/>
      <c r="D12" s="117"/>
      <c r="E12" s="117"/>
      <c r="F12" s="119"/>
      <c r="G12" s="110"/>
      <c r="H12" s="104"/>
      <c r="I12" s="104"/>
      <c r="J12" s="90"/>
      <c r="K12" s="91"/>
    </row>
    <row r="13" spans="1:11" s="146" customFormat="1" ht="17.25" customHeight="1">
      <c r="A13" s="111">
        <v>46178</v>
      </c>
      <c r="B13" s="113" t="s">
        <v>171</v>
      </c>
      <c r="C13" s="117" t="s">
        <v>172</v>
      </c>
      <c r="D13" s="117" t="s">
        <v>173</v>
      </c>
      <c r="E13" s="117" t="s">
        <v>13</v>
      </c>
      <c r="F13" s="119" t="s">
        <v>164</v>
      </c>
      <c r="G13" s="110" t="s">
        <v>174</v>
      </c>
      <c r="H13" s="104">
        <v>10</v>
      </c>
      <c r="I13" s="104">
        <f>G13*H13</f>
        <v>150</v>
      </c>
      <c r="J13" s="90" t="s">
        <v>156</v>
      </c>
      <c r="K13" s="91"/>
    </row>
    <row r="14" spans="1:11" s="146" customFormat="1" ht="17.25" customHeight="1">
      <c r="A14" s="111"/>
      <c r="B14" s="113"/>
      <c r="C14" s="117"/>
      <c r="D14" s="117"/>
      <c r="E14" s="117"/>
      <c r="F14" s="119"/>
      <c r="G14" s="110"/>
      <c r="H14" s="104"/>
      <c r="I14" s="104"/>
      <c r="J14" s="90"/>
      <c r="K14" s="91"/>
    </row>
    <row r="15" spans="1:11" s="146" customFormat="1" ht="17.25" customHeight="1">
      <c r="A15" s="111">
        <v>46178</v>
      </c>
      <c r="B15" s="113" t="s">
        <v>175</v>
      </c>
      <c r="C15" s="117" t="s">
        <v>176</v>
      </c>
      <c r="D15" s="117" t="s">
        <v>177</v>
      </c>
      <c r="E15" s="117" t="s">
        <v>13</v>
      </c>
      <c r="F15" s="119" t="s">
        <v>178</v>
      </c>
      <c r="G15" s="110" t="s">
        <v>179</v>
      </c>
      <c r="H15" s="104">
        <v>1</v>
      </c>
      <c r="I15" s="104">
        <f>G15*H15</f>
        <v>62</v>
      </c>
      <c r="J15" s="90" t="s">
        <v>156</v>
      </c>
      <c r="K15" s="51"/>
    </row>
    <row r="16" spans="1:11" s="146" customFormat="1" ht="17.25" customHeight="1">
      <c r="A16" s="111"/>
      <c r="B16" s="113"/>
      <c r="C16" s="117"/>
      <c r="D16" s="117"/>
      <c r="E16" s="117"/>
      <c r="F16" s="119"/>
      <c r="G16" s="110"/>
      <c r="H16" s="104"/>
      <c r="I16" s="104"/>
      <c r="J16" s="90"/>
      <c r="K16" s="51"/>
    </row>
    <row r="17" spans="1:11" s="146" customFormat="1" ht="17.25" customHeight="1">
      <c r="A17" s="111">
        <v>46178</v>
      </c>
      <c r="B17" s="113" t="s">
        <v>180</v>
      </c>
      <c r="C17" s="117" t="s">
        <v>181</v>
      </c>
      <c r="D17" s="117" t="s">
        <v>177</v>
      </c>
      <c r="E17" s="117" t="s">
        <v>13</v>
      </c>
      <c r="F17" s="119" t="s">
        <v>182</v>
      </c>
      <c r="G17" s="110" t="s">
        <v>183</v>
      </c>
      <c r="H17" s="104">
        <v>1</v>
      </c>
      <c r="I17" s="104">
        <f>G17*H17</f>
        <v>4</v>
      </c>
      <c r="J17" s="90" t="s">
        <v>156</v>
      </c>
      <c r="K17" s="91"/>
    </row>
    <row r="18" spans="1:11" s="146" customFormat="1" ht="17.25" customHeight="1">
      <c r="A18" s="111"/>
      <c r="B18" s="113"/>
      <c r="C18" s="117"/>
      <c r="D18" s="117"/>
      <c r="E18" s="117"/>
      <c r="F18" s="119"/>
      <c r="G18" s="110"/>
      <c r="H18" s="104"/>
      <c r="I18" s="104"/>
      <c r="J18" s="90"/>
      <c r="K18" s="91"/>
    </row>
    <row r="19" spans="1:11" s="146" customFormat="1" ht="17.25" customHeight="1">
      <c r="A19" s="111">
        <v>46183</v>
      </c>
      <c r="B19" s="113" t="s">
        <v>184</v>
      </c>
      <c r="C19" s="117" t="s">
        <v>158</v>
      </c>
      <c r="D19" s="117" t="s">
        <v>159</v>
      </c>
      <c r="E19" s="117" t="s">
        <v>13</v>
      </c>
      <c r="F19" s="119" t="s">
        <v>87</v>
      </c>
      <c r="G19" s="110" t="s">
        <v>185</v>
      </c>
      <c r="H19" s="104">
        <v>100</v>
      </c>
      <c r="I19" s="104">
        <f>G19*H19</f>
        <v>2500</v>
      </c>
      <c r="J19" s="90" t="s">
        <v>156</v>
      </c>
      <c r="K19" s="91"/>
    </row>
    <row r="20" spans="1:11" s="146" customFormat="1" ht="17.25" customHeight="1">
      <c r="A20" s="111"/>
      <c r="B20" s="113"/>
      <c r="C20" s="117"/>
      <c r="D20" s="117"/>
      <c r="E20" s="117"/>
      <c r="F20" s="119"/>
      <c r="G20" s="110"/>
      <c r="H20" s="104"/>
      <c r="I20" s="104"/>
      <c r="J20" s="90"/>
      <c r="K20" s="91"/>
    </row>
    <row r="21" spans="1:11" s="146" customFormat="1" ht="17.25" customHeight="1">
      <c r="A21" s="111">
        <v>46185</v>
      </c>
      <c r="B21" s="113" t="s">
        <v>186</v>
      </c>
      <c r="C21" s="117" t="s">
        <v>162</v>
      </c>
      <c r="D21" s="117" t="s">
        <v>163</v>
      </c>
      <c r="E21" s="117" t="s">
        <v>13</v>
      </c>
      <c r="F21" s="119" t="s">
        <v>164</v>
      </c>
      <c r="G21" s="110" t="s">
        <v>165</v>
      </c>
      <c r="H21" s="104">
        <v>100</v>
      </c>
      <c r="I21" s="104">
        <f>G21*H21</f>
        <v>2000</v>
      </c>
      <c r="J21" s="90" t="s">
        <v>156</v>
      </c>
      <c r="K21" s="51"/>
    </row>
    <row r="22" spans="1:11" s="146" customFormat="1" ht="17.25" customHeight="1">
      <c r="A22" s="111"/>
      <c r="B22" s="113"/>
      <c r="C22" s="117"/>
      <c r="D22" s="117"/>
      <c r="E22" s="117"/>
      <c r="F22" s="119"/>
      <c r="G22" s="110"/>
      <c r="H22" s="104"/>
      <c r="I22" s="104"/>
      <c r="J22" s="90"/>
      <c r="K22" s="51"/>
    </row>
    <row r="23" spans="1:11" s="146" customFormat="1" ht="17.25" customHeight="1">
      <c r="A23" s="111">
        <v>46185</v>
      </c>
      <c r="B23" s="113" t="s">
        <v>187</v>
      </c>
      <c r="C23" s="117" t="s">
        <v>167</v>
      </c>
      <c r="D23" s="117" t="s">
        <v>168</v>
      </c>
      <c r="E23" s="117" t="s">
        <v>13</v>
      </c>
      <c r="F23" s="119" t="s">
        <v>169</v>
      </c>
      <c r="G23" s="110" t="s">
        <v>188</v>
      </c>
      <c r="H23" s="104">
        <v>20</v>
      </c>
      <c r="I23" s="104">
        <f>G23*H23</f>
        <v>1420</v>
      </c>
      <c r="J23" s="90" t="s">
        <v>156</v>
      </c>
      <c r="K23" s="51"/>
    </row>
    <row r="24" spans="1:11" s="146" customFormat="1" ht="17.25" customHeight="1">
      <c r="A24" s="111"/>
      <c r="B24" s="113"/>
      <c r="C24" s="117"/>
      <c r="D24" s="117"/>
      <c r="E24" s="117"/>
      <c r="F24" s="119"/>
      <c r="G24" s="110"/>
      <c r="H24" s="104"/>
      <c r="I24" s="104"/>
      <c r="J24" s="90"/>
      <c r="K24" s="51"/>
    </row>
    <row r="25" spans="1:11" s="146" customFormat="1" ht="17.25" customHeight="1">
      <c r="A25" s="111">
        <v>46185</v>
      </c>
      <c r="B25" s="113" t="s">
        <v>189</v>
      </c>
      <c r="C25" s="117" t="s">
        <v>172</v>
      </c>
      <c r="D25" s="117" t="s">
        <v>173</v>
      </c>
      <c r="E25" s="117" t="s">
        <v>13</v>
      </c>
      <c r="F25" s="119" t="s">
        <v>164</v>
      </c>
      <c r="G25" s="110" t="s">
        <v>160</v>
      </c>
      <c r="H25" s="104">
        <v>10</v>
      </c>
      <c r="I25" s="104">
        <f>G25*H25</f>
        <v>190</v>
      </c>
      <c r="J25" s="90" t="s">
        <v>156</v>
      </c>
      <c r="K25" s="51"/>
    </row>
    <row r="26" spans="1:11" s="146" customFormat="1" ht="17.25" customHeight="1">
      <c r="A26" s="111"/>
      <c r="B26" s="113"/>
      <c r="C26" s="117"/>
      <c r="D26" s="117"/>
      <c r="E26" s="117"/>
      <c r="F26" s="119"/>
      <c r="G26" s="110"/>
      <c r="H26" s="104"/>
      <c r="I26" s="104"/>
      <c r="J26" s="90"/>
      <c r="K26" s="51"/>
    </row>
    <row r="27" spans="1:11" s="146" customFormat="1" ht="17.25" customHeight="1">
      <c r="A27" s="111">
        <v>46190</v>
      </c>
      <c r="B27" s="113" t="s">
        <v>190</v>
      </c>
      <c r="C27" s="117" t="s">
        <v>162</v>
      </c>
      <c r="D27" s="117" t="s">
        <v>163</v>
      </c>
      <c r="E27" s="117" t="s">
        <v>13</v>
      </c>
      <c r="F27" s="119" t="s">
        <v>164</v>
      </c>
      <c r="G27" s="110" t="s">
        <v>165</v>
      </c>
      <c r="H27" s="104">
        <v>100</v>
      </c>
      <c r="I27" s="104">
        <f>G27*H27</f>
        <v>2000</v>
      </c>
      <c r="J27" s="90" t="s">
        <v>156</v>
      </c>
      <c r="K27" s="91"/>
    </row>
    <row r="28" spans="1:11" s="146" customFormat="1" ht="17.25" customHeight="1">
      <c r="A28" s="111"/>
      <c r="B28" s="113"/>
      <c r="C28" s="117"/>
      <c r="D28" s="117"/>
      <c r="E28" s="117"/>
      <c r="F28" s="119"/>
      <c r="G28" s="110"/>
      <c r="H28" s="104"/>
      <c r="I28" s="104"/>
      <c r="J28" s="90"/>
      <c r="K28" s="91"/>
    </row>
    <row r="29" spans="1:11" s="146" customFormat="1" ht="17.25" customHeight="1">
      <c r="A29" s="111">
        <v>46190</v>
      </c>
      <c r="B29" s="113" t="s">
        <v>191</v>
      </c>
      <c r="C29" s="117" t="s">
        <v>158</v>
      </c>
      <c r="D29" s="117" t="s">
        <v>159</v>
      </c>
      <c r="E29" s="117" t="s">
        <v>13</v>
      </c>
      <c r="F29" s="119" t="s">
        <v>87</v>
      </c>
      <c r="G29" s="110" t="s">
        <v>192</v>
      </c>
      <c r="H29" s="104">
        <v>100</v>
      </c>
      <c r="I29" s="104">
        <f>G29*H29</f>
        <v>2700</v>
      </c>
      <c r="J29" s="90" t="s">
        <v>156</v>
      </c>
      <c r="K29" s="91"/>
    </row>
    <row r="30" spans="1:11" s="146" customFormat="1" ht="17.25" customHeight="1">
      <c r="A30" s="111"/>
      <c r="B30" s="113"/>
      <c r="C30" s="117"/>
      <c r="D30" s="117"/>
      <c r="E30" s="117"/>
      <c r="F30" s="119"/>
      <c r="G30" s="110"/>
      <c r="H30" s="104"/>
      <c r="I30" s="104"/>
      <c r="J30" s="90"/>
      <c r="K30" s="91"/>
    </row>
    <row r="31" spans="1:11" s="146" customFormat="1" ht="17.25" customHeight="1">
      <c r="A31" s="111">
        <v>46192</v>
      </c>
      <c r="B31" s="113" t="s">
        <v>193</v>
      </c>
      <c r="C31" s="117" t="s">
        <v>167</v>
      </c>
      <c r="D31" s="117" t="s">
        <v>168</v>
      </c>
      <c r="E31" s="117" t="s">
        <v>13</v>
      </c>
      <c r="F31" s="119" t="s">
        <v>169</v>
      </c>
      <c r="G31" s="110" t="s">
        <v>194</v>
      </c>
      <c r="H31" s="104">
        <v>20</v>
      </c>
      <c r="I31" s="104">
        <f>G31*H31</f>
        <v>1440</v>
      </c>
      <c r="J31" s="90" t="s">
        <v>156</v>
      </c>
      <c r="K31" s="91"/>
    </row>
    <row r="32" spans="1:11" s="146" customFormat="1" ht="17.25" customHeight="1" thickBot="1">
      <c r="A32" s="112"/>
      <c r="B32" s="114"/>
      <c r="C32" s="118"/>
      <c r="D32" s="118"/>
      <c r="E32" s="118"/>
      <c r="F32" s="120"/>
      <c r="G32" s="121"/>
      <c r="H32" s="105"/>
      <c r="I32" s="105"/>
      <c r="J32" s="103"/>
      <c r="K32" s="91"/>
    </row>
    <row r="33" spans="1:11" ht="30" customHeight="1">
      <c r="A33" s="93" t="s">
        <v>14</v>
      </c>
      <c r="B33" s="94"/>
      <c r="C33" s="94"/>
      <c r="D33" s="94"/>
      <c r="E33" s="94"/>
      <c r="F33" s="94"/>
      <c r="G33" s="94"/>
      <c r="H33" s="94"/>
      <c r="I33" s="94"/>
      <c r="J33" s="95"/>
    </row>
    <row r="34" spans="1:11" ht="30" customHeight="1">
      <c r="A34" s="96" t="s">
        <v>95</v>
      </c>
      <c r="B34" s="97"/>
      <c r="C34" s="97"/>
      <c r="D34" s="97"/>
      <c r="E34" s="97"/>
      <c r="F34" s="97"/>
      <c r="G34" s="97"/>
      <c r="H34" s="97"/>
      <c r="I34" s="97"/>
      <c r="J34" s="98"/>
    </row>
    <row r="35" spans="1:11" ht="30" customHeight="1" thickBot="1">
      <c r="A35" s="99" t="s">
        <v>15</v>
      </c>
      <c r="B35" s="100"/>
      <c r="C35" s="100"/>
      <c r="D35" s="100"/>
      <c r="E35" s="100"/>
      <c r="F35" s="100"/>
      <c r="G35" s="100"/>
      <c r="H35" s="100"/>
      <c r="I35" s="100"/>
      <c r="J35" s="101"/>
    </row>
    <row r="36" spans="1:11" s="254" customFormat="1" ht="47.1" customHeight="1" thickBot="1">
      <c r="A36" s="248" t="s">
        <v>16</v>
      </c>
      <c r="B36" s="249" t="s">
        <v>17</v>
      </c>
      <c r="C36" s="249" t="s">
        <v>18</v>
      </c>
      <c r="D36" s="250" t="s">
        <v>19</v>
      </c>
      <c r="E36" s="249" t="s">
        <v>20</v>
      </c>
      <c r="F36" s="249" t="s">
        <v>21</v>
      </c>
      <c r="G36" s="251" t="s">
        <v>27</v>
      </c>
      <c r="H36" s="252" t="s">
        <v>22</v>
      </c>
      <c r="I36" s="249" t="s">
        <v>23</v>
      </c>
      <c r="J36" s="253" t="s">
        <v>24</v>
      </c>
    </row>
    <row r="37" spans="1:11" s="146" customFormat="1" ht="17.25" customHeight="1">
      <c r="A37" s="125">
        <v>46192</v>
      </c>
      <c r="B37" s="126" t="s">
        <v>195</v>
      </c>
      <c r="C37" s="127" t="s">
        <v>172</v>
      </c>
      <c r="D37" s="127" t="s">
        <v>173</v>
      </c>
      <c r="E37" s="127" t="s">
        <v>13</v>
      </c>
      <c r="F37" s="124" t="s">
        <v>164</v>
      </c>
      <c r="G37" s="129" t="s">
        <v>196</v>
      </c>
      <c r="H37" s="106">
        <v>10</v>
      </c>
      <c r="I37" s="106">
        <f>G37*H37</f>
        <v>220</v>
      </c>
      <c r="J37" s="107" t="s">
        <v>156</v>
      </c>
      <c r="K37" s="91"/>
    </row>
    <row r="38" spans="1:11" s="146" customFormat="1" ht="17.25" customHeight="1">
      <c r="A38" s="111"/>
      <c r="B38" s="113"/>
      <c r="C38" s="117"/>
      <c r="D38" s="117"/>
      <c r="E38" s="117"/>
      <c r="F38" s="119"/>
      <c r="G38" s="110"/>
      <c r="H38" s="104"/>
      <c r="I38" s="104"/>
      <c r="J38" s="90"/>
      <c r="K38" s="91"/>
    </row>
    <row r="39" spans="1:11" s="146" customFormat="1" ht="17.25" customHeight="1">
      <c r="A39" s="122">
        <v>46196</v>
      </c>
      <c r="B39" s="113" t="s">
        <v>197</v>
      </c>
      <c r="C39" s="123" t="s">
        <v>198</v>
      </c>
      <c r="D39" s="123" t="s">
        <v>199</v>
      </c>
      <c r="E39" s="123" t="s">
        <v>13</v>
      </c>
      <c r="F39" s="128" t="s">
        <v>39</v>
      </c>
      <c r="G39" s="110" t="s">
        <v>200</v>
      </c>
      <c r="H39" s="108">
        <v>2</v>
      </c>
      <c r="I39" s="108">
        <f>G39*H39</f>
        <v>1094</v>
      </c>
      <c r="J39" s="92" t="s">
        <v>156</v>
      </c>
      <c r="K39" s="51"/>
    </row>
    <row r="40" spans="1:11" s="146" customFormat="1" ht="17.25" customHeight="1">
      <c r="A40" s="122"/>
      <c r="B40" s="113"/>
      <c r="C40" s="123"/>
      <c r="D40" s="123"/>
      <c r="E40" s="123"/>
      <c r="F40" s="128"/>
      <c r="G40" s="110"/>
      <c r="H40" s="108"/>
      <c r="I40" s="108"/>
      <c r="J40" s="92"/>
      <c r="K40" s="51"/>
    </row>
    <row r="41" spans="1:11" s="146" customFormat="1" ht="17.25" customHeight="1">
      <c r="A41" s="111">
        <v>46197</v>
      </c>
      <c r="B41" s="113" t="s">
        <v>201</v>
      </c>
      <c r="C41" s="117" t="s">
        <v>158</v>
      </c>
      <c r="D41" s="117" t="s">
        <v>159</v>
      </c>
      <c r="E41" s="117" t="s">
        <v>13</v>
      </c>
      <c r="F41" s="119" t="s">
        <v>87</v>
      </c>
      <c r="G41" s="113" t="s">
        <v>192</v>
      </c>
      <c r="H41" s="104">
        <v>100</v>
      </c>
      <c r="I41" s="104">
        <f>G41*H41</f>
        <v>2700</v>
      </c>
      <c r="J41" s="90" t="s">
        <v>156</v>
      </c>
      <c r="K41" s="91"/>
    </row>
    <row r="42" spans="1:11" s="146" customFormat="1" ht="17.25" customHeight="1">
      <c r="A42" s="111"/>
      <c r="B42" s="113"/>
      <c r="C42" s="117"/>
      <c r="D42" s="117"/>
      <c r="E42" s="117"/>
      <c r="F42" s="119"/>
      <c r="G42" s="113"/>
      <c r="H42" s="104"/>
      <c r="I42" s="104"/>
      <c r="J42" s="90"/>
      <c r="K42" s="91"/>
    </row>
    <row r="43" spans="1:11" s="146" customFormat="1" ht="17.25" customHeight="1">
      <c r="A43" s="111">
        <v>46198</v>
      </c>
      <c r="B43" s="113" t="s">
        <v>202</v>
      </c>
      <c r="C43" s="117" t="s">
        <v>162</v>
      </c>
      <c r="D43" s="117" t="s">
        <v>163</v>
      </c>
      <c r="E43" s="117" t="s">
        <v>13</v>
      </c>
      <c r="F43" s="119" t="s">
        <v>164</v>
      </c>
      <c r="G43" s="110" t="s">
        <v>165</v>
      </c>
      <c r="H43" s="104">
        <v>100</v>
      </c>
      <c r="I43" s="104">
        <f>G43*H43</f>
        <v>2000</v>
      </c>
      <c r="J43" s="90" t="s">
        <v>156</v>
      </c>
      <c r="K43" s="51"/>
    </row>
    <row r="44" spans="1:11" s="146" customFormat="1" ht="17.25" customHeight="1">
      <c r="A44" s="111"/>
      <c r="B44" s="113"/>
      <c r="C44" s="117"/>
      <c r="D44" s="117"/>
      <c r="E44" s="117"/>
      <c r="F44" s="119"/>
      <c r="G44" s="110"/>
      <c r="H44" s="104"/>
      <c r="I44" s="104"/>
      <c r="J44" s="90"/>
      <c r="K44" s="51"/>
    </row>
    <row r="45" spans="1:11" s="146" customFormat="1" ht="17.25" customHeight="1">
      <c r="A45" s="111">
        <v>46199</v>
      </c>
      <c r="B45" s="113" t="s">
        <v>203</v>
      </c>
      <c r="C45" s="117" t="s">
        <v>167</v>
      </c>
      <c r="D45" s="117" t="s">
        <v>168</v>
      </c>
      <c r="E45" s="117" t="s">
        <v>13</v>
      </c>
      <c r="F45" s="119" t="s">
        <v>169</v>
      </c>
      <c r="G45" s="110" t="s">
        <v>204</v>
      </c>
      <c r="H45" s="104">
        <v>20</v>
      </c>
      <c r="I45" s="104">
        <f>G45*H45</f>
        <v>1120</v>
      </c>
      <c r="J45" s="90" t="s">
        <v>156</v>
      </c>
      <c r="K45" s="51"/>
    </row>
    <row r="46" spans="1:11" s="146" customFormat="1" ht="17.25" customHeight="1">
      <c r="A46" s="111"/>
      <c r="B46" s="113"/>
      <c r="C46" s="117"/>
      <c r="D46" s="117"/>
      <c r="E46" s="117"/>
      <c r="F46" s="119"/>
      <c r="G46" s="110"/>
      <c r="H46" s="104"/>
      <c r="I46" s="104"/>
      <c r="J46" s="90"/>
      <c r="K46" s="51"/>
    </row>
    <row r="47" spans="1:11" s="146" customFormat="1" ht="17.25" customHeight="1">
      <c r="A47" s="111">
        <v>46199</v>
      </c>
      <c r="B47" s="113" t="s">
        <v>205</v>
      </c>
      <c r="C47" s="117" t="s">
        <v>172</v>
      </c>
      <c r="D47" s="117" t="s">
        <v>173</v>
      </c>
      <c r="E47" s="117" t="s">
        <v>13</v>
      </c>
      <c r="F47" s="119" t="s">
        <v>164</v>
      </c>
      <c r="G47" s="110" t="s">
        <v>192</v>
      </c>
      <c r="H47" s="104">
        <v>10</v>
      </c>
      <c r="I47" s="104">
        <f>G47*H47</f>
        <v>270</v>
      </c>
      <c r="J47" s="90" t="s">
        <v>156</v>
      </c>
      <c r="K47" s="51"/>
    </row>
    <row r="48" spans="1:11" s="146" customFormat="1" ht="17.25" customHeight="1">
      <c r="A48" s="111"/>
      <c r="B48" s="113"/>
      <c r="C48" s="117"/>
      <c r="D48" s="117"/>
      <c r="E48" s="117"/>
      <c r="F48" s="119"/>
      <c r="G48" s="110"/>
      <c r="H48" s="104"/>
      <c r="I48" s="104"/>
      <c r="J48" s="90"/>
      <c r="K48" s="51"/>
    </row>
    <row r="49" spans="1:11" s="146" customFormat="1" ht="17.25" customHeight="1">
      <c r="A49" s="111">
        <v>46200</v>
      </c>
      <c r="B49" s="113" t="s">
        <v>206</v>
      </c>
      <c r="C49" s="115" t="s">
        <v>207</v>
      </c>
      <c r="D49" s="115" t="s">
        <v>208</v>
      </c>
      <c r="E49" s="117" t="s">
        <v>13</v>
      </c>
      <c r="F49" s="119" t="s">
        <v>164</v>
      </c>
      <c r="G49" s="110" t="s">
        <v>209</v>
      </c>
      <c r="H49" s="104">
        <v>2</v>
      </c>
      <c r="I49" s="104">
        <f>G49*H49</f>
        <v>320</v>
      </c>
      <c r="J49" s="90" t="s">
        <v>156</v>
      </c>
      <c r="K49" s="51"/>
    </row>
    <row r="50" spans="1:11" s="146" customFormat="1" ht="17.25" customHeight="1" thickBot="1">
      <c r="A50" s="112"/>
      <c r="B50" s="114"/>
      <c r="C50" s="116"/>
      <c r="D50" s="116"/>
      <c r="E50" s="118"/>
      <c r="F50" s="120"/>
      <c r="G50" s="121"/>
      <c r="H50" s="105"/>
      <c r="I50" s="105"/>
      <c r="J50" s="103"/>
      <c r="K50" s="51"/>
    </row>
    <row r="51" spans="1:11" ht="17.25" customHeight="1">
      <c r="A51" s="52"/>
      <c r="B51" s="53"/>
      <c r="C51" s="52"/>
      <c r="D51" s="52"/>
      <c r="E51" s="54"/>
      <c r="F51" s="109" t="s">
        <v>42</v>
      </c>
      <c r="G51" s="109"/>
      <c r="H51" s="109"/>
      <c r="I51" s="60">
        <f>SUM(I5:I50)</f>
        <v>26490</v>
      </c>
      <c r="J51" s="58"/>
      <c r="K51" s="50"/>
    </row>
    <row r="52" spans="1:11" ht="17.25" customHeight="1">
      <c r="A52" s="52"/>
      <c r="B52" s="53"/>
      <c r="C52" s="52"/>
      <c r="D52" s="52"/>
      <c r="E52" s="54"/>
      <c r="F52" s="55"/>
      <c r="G52" s="56"/>
      <c r="H52" s="57"/>
      <c r="I52" s="57"/>
      <c r="J52" s="58"/>
      <c r="K52" s="50"/>
    </row>
    <row r="53" spans="1:11" ht="17.25" customHeight="1">
      <c r="A53" s="59"/>
      <c r="G53"/>
      <c r="H53"/>
      <c r="J53" s="23"/>
      <c r="K53" s="50"/>
    </row>
    <row r="54" spans="1:11" ht="17.25" customHeight="1">
      <c r="A54" s="59"/>
      <c r="C54" s="44" t="s">
        <v>49</v>
      </c>
      <c r="G54" s="35"/>
      <c r="I54" s="36" t="s">
        <v>50</v>
      </c>
      <c r="J54" s="23"/>
      <c r="K54" s="50"/>
    </row>
    <row r="55" spans="1:11" ht="17.25" customHeight="1">
      <c r="A55" s="59"/>
      <c r="C55" s="44" t="s">
        <v>32</v>
      </c>
      <c r="G55" s="35"/>
      <c r="I55" s="36" t="s">
        <v>33</v>
      </c>
      <c r="J55" s="23"/>
      <c r="K55" s="50"/>
    </row>
    <row r="56" spans="1:11" ht="17.25" customHeight="1">
      <c r="A56" s="59"/>
      <c r="C56" s="44" t="s">
        <v>34</v>
      </c>
      <c r="G56" s="35"/>
      <c r="I56" s="34" t="s">
        <v>34</v>
      </c>
      <c r="J56" s="23"/>
      <c r="K56" s="50"/>
    </row>
    <row r="57" spans="1:11" ht="17.25" customHeight="1">
      <c r="A57" s="59"/>
      <c r="C57" s="44" t="s">
        <v>51</v>
      </c>
      <c r="G57" s="35"/>
      <c r="I57" s="34" t="s">
        <v>51</v>
      </c>
      <c r="J57" s="23"/>
      <c r="K57" s="50"/>
    </row>
    <row r="58" spans="1:11" ht="17.25" customHeight="1">
      <c r="A58" s="59"/>
      <c r="C58" s="44"/>
      <c r="G58" s="35"/>
      <c r="I58" s="34"/>
      <c r="J58" s="23"/>
      <c r="K58" s="50"/>
    </row>
    <row r="59" spans="1:11" ht="17.25" customHeight="1">
      <c r="A59" s="59"/>
      <c r="C59" s="44"/>
      <c r="G59" s="35"/>
      <c r="I59" s="34"/>
      <c r="J59" s="23"/>
      <c r="K59" s="50"/>
    </row>
    <row r="60" spans="1:11" ht="17.25" customHeight="1">
      <c r="A60" s="59"/>
      <c r="E60" s="34" t="s">
        <v>35</v>
      </c>
      <c r="G60"/>
      <c r="H60"/>
      <c r="J60" s="23"/>
      <c r="K60" s="50"/>
    </row>
    <row r="61" spans="1:11" ht="17.25" customHeight="1">
      <c r="A61" s="59"/>
      <c r="E61" s="34" t="s">
        <v>52</v>
      </c>
      <c r="G61"/>
      <c r="H61"/>
      <c r="J61" s="23"/>
      <c r="K61" s="50"/>
    </row>
    <row r="62" spans="1:11" ht="17.25" customHeight="1">
      <c r="A62" s="59"/>
      <c r="E62" s="34" t="s">
        <v>53</v>
      </c>
      <c r="G62"/>
      <c r="H62"/>
      <c r="J62" s="23"/>
      <c r="K62" s="50"/>
    </row>
    <row r="63" spans="1:11" ht="17.25" customHeight="1">
      <c r="A63" s="59"/>
      <c r="E63" s="34" t="s">
        <v>54</v>
      </c>
      <c r="G63"/>
      <c r="H63"/>
      <c r="J63" s="23"/>
      <c r="K63" s="50"/>
    </row>
    <row r="64" spans="1:11" ht="17.25" customHeight="1">
      <c r="A64" s="59"/>
      <c r="E64" s="36" t="s">
        <v>36</v>
      </c>
      <c r="G64"/>
      <c r="H64"/>
      <c r="K64" s="26"/>
    </row>
  </sheetData>
  <mergeCells count="228"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H5:H6"/>
    <mergeCell ref="I5:I6"/>
    <mergeCell ref="F7:F8"/>
    <mergeCell ref="B9:B10"/>
    <mergeCell ref="C9:C10"/>
    <mergeCell ref="D9:D10"/>
    <mergeCell ref="E9:E10"/>
    <mergeCell ref="F9:F10"/>
    <mergeCell ref="A11:A12"/>
    <mergeCell ref="B11:B12"/>
    <mergeCell ref="C11:C12"/>
    <mergeCell ref="D11:D12"/>
    <mergeCell ref="E11:E12"/>
    <mergeCell ref="F11:F12"/>
    <mergeCell ref="A7:A8"/>
    <mergeCell ref="A9:A10"/>
    <mergeCell ref="B7:B8"/>
    <mergeCell ref="C7:C8"/>
    <mergeCell ref="D7:D8"/>
    <mergeCell ref="E7:E8"/>
    <mergeCell ref="F13:F14"/>
    <mergeCell ref="A15:A16"/>
    <mergeCell ref="B15:B16"/>
    <mergeCell ref="C15:C16"/>
    <mergeCell ref="E15:E16"/>
    <mergeCell ref="D15:D16"/>
    <mergeCell ref="F15:F16"/>
    <mergeCell ref="A13:A14"/>
    <mergeCell ref="B13:B14"/>
    <mergeCell ref="C13:C14"/>
    <mergeCell ref="D13:D14"/>
    <mergeCell ref="E13:E14"/>
    <mergeCell ref="D17:D18"/>
    <mergeCell ref="E17:E18"/>
    <mergeCell ref="F17:F18"/>
    <mergeCell ref="A19:A20"/>
    <mergeCell ref="B19:B20"/>
    <mergeCell ref="C19:C20"/>
    <mergeCell ref="D19:D20"/>
    <mergeCell ref="E19:E20"/>
    <mergeCell ref="F19:F20"/>
    <mergeCell ref="A17:A18"/>
    <mergeCell ref="B17:B18"/>
    <mergeCell ref="C17:C18"/>
    <mergeCell ref="B21:B22"/>
    <mergeCell ref="C21:C22"/>
    <mergeCell ref="D21:D22"/>
    <mergeCell ref="E21:E22"/>
    <mergeCell ref="F21:F22"/>
    <mergeCell ref="A23:A24"/>
    <mergeCell ref="B23:B24"/>
    <mergeCell ref="C23:C24"/>
    <mergeCell ref="D23:D24"/>
    <mergeCell ref="E23:E24"/>
    <mergeCell ref="F23:F24"/>
    <mergeCell ref="A21:A22"/>
    <mergeCell ref="E31:E32"/>
    <mergeCell ref="E37:E38"/>
    <mergeCell ref="A31:A32"/>
    <mergeCell ref="B29:B30"/>
    <mergeCell ref="C29:C30"/>
    <mergeCell ref="D29:D30"/>
    <mergeCell ref="E29:E30"/>
    <mergeCell ref="F29:F30"/>
    <mergeCell ref="B25:B26"/>
    <mergeCell ref="C25:C26"/>
    <mergeCell ref="D25:D26"/>
    <mergeCell ref="E25:E26"/>
    <mergeCell ref="F25:F26"/>
    <mergeCell ref="A27:A28"/>
    <mergeCell ref="B27:B28"/>
    <mergeCell ref="C27:C28"/>
    <mergeCell ref="D27:D28"/>
    <mergeCell ref="E27:E28"/>
    <mergeCell ref="F27:F28"/>
    <mergeCell ref="A25:A26"/>
    <mergeCell ref="A29:A30"/>
    <mergeCell ref="G7:G8"/>
    <mergeCell ref="H7:H8"/>
    <mergeCell ref="G9:G10"/>
    <mergeCell ref="H9:H10"/>
    <mergeCell ref="G11:G12"/>
    <mergeCell ref="H11:H12"/>
    <mergeCell ref="G13:G14"/>
    <mergeCell ref="H13:H14"/>
    <mergeCell ref="G5:G6"/>
    <mergeCell ref="H15:H16"/>
    <mergeCell ref="G17:G18"/>
    <mergeCell ref="H17:H18"/>
    <mergeCell ref="G19:G20"/>
    <mergeCell ref="H19:H20"/>
    <mergeCell ref="G21:G22"/>
    <mergeCell ref="H21:H22"/>
    <mergeCell ref="G23:G24"/>
    <mergeCell ref="H23:H24"/>
    <mergeCell ref="G15:G16"/>
    <mergeCell ref="I25:I26"/>
    <mergeCell ref="F39:F40"/>
    <mergeCell ref="G39:G40"/>
    <mergeCell ref="H39:H40"/>
    <mergeCell ref="G37:G38"/>
    <mergeCell ref="A41:A42"/>
    <mergeCell ref="B41:B42"/>
    <mergeCell ref="C41:C42"/>
    <mergeCell ref="D41:D42"/>
    <mergeCell ref="E41:E42"/>
    <mergeCell ref="F41:F42"/>
    <mergeCell ref="G41:G42"/>
    <mergeCell ref="H25:H26"/>
    <mergeCell ref="G27:G28"/>
    <mergeCell ref="H27:H28"/>
    <mergeCell ref="G29:G30"/>
    <mergeCell ref="H29:H30"/>
    <mergeCell ref="G31:G32"/>
    <mergeCell ref="H31:H32"/>
    <mergeCell ref="G25:G26"/>
    <mergeCell ref="F31:F32"/>
    <mergeCell ref="B31:B32"/>
    <mergeCell ref="C31:C32"/>
    <mergeCell ref="D31:D32"/>
    <mergeCell ref="E39:E40"/>
    <mergeCell ref="F37:F38"/>
    <mergeCell ref="A43:A44"/>
    <mergeCell ref="B43:B44"/>
    <mergeCell ref="C43:C44"/>
    <mergeCell ref="D43:D44"/>
    <mergeCell ref="E43:E44"/>
    <mergeCell ref="F43:F44"/>
    <mergeCell ref="A37:A38"/>
    <mergeCell ref="B37:B38"/>
    <mergeCell ref="C37:C38"/>
    <mergeCell ref="D37:D38"/>
    <mergeCell ref="F51:H51"/>
    <mergeCell ref="G47:G48"/>
    <mergeCell ref="A49:A50"/>
    <mergeCell ref="B49:B50"/>
    <mergeCell ref="C49:C50"/>
    <mergeCell ref="D49:D50"/>
    <mergeCell ref="E49:E50"/>
    <mergeCell ref="F49:F50"/>
    <mergeCell ref="G49:G50"/>
    <mergeCell ref="A47:A48"/>
    <mergeCell ref="B47:B48"/>
    <mergeCell ref="C47:C48"/>
    <mergeCell ref="D47:D48"/>
    <mergeCell ref="E47:E48"/>
    <mergeCell ref="F47:F48"/>
    <mergeCell ref="I15:I16"/>
    <mergeCell ref="J17:J18"/>
    <mergeCell ref="J19:J20"/>
    <mergeCell ref="I23:I24"/>
    <mergeCell ref="I7:I8"/>
    <mergeCell ref="I9:I10"/>
    <mergeCell ref="I11:I12"/>
    <mergeCell ref="I13:I14"/>
    <mergeCell ref="I17:I18"/>
    <mergeCell ref="I19:I20"/>
    <mergeCell ref="I21:I22"/>
    <mergeCell ref="J23:J24"/>
    <mergeCell ref="J49:J50"/>
    <mergeCell ref="H49:H50"/>
    <mergeCell ref="I49:I50"/>
    <mergeCell ref="I27:I28"/>
    <mergeCell ref="I29:I30"/>
    <mergeCell ref="H47:H48"/>
    <mergeCell ref="I31:I32"/>
    <mergeCell ref="I37:I38"/>
    <mergeCell ref="I41:I42"/>
    <mergeCell ref="H41:H42"/>
    <mergeCell ref="J27:J28"/>
    <mergeCell ref="J29:J30"/>
    <mergeCell ref="J31:J32"/>
    <mergeCell ref="J37:J38"/>
    <mergeCell ref="I39:I40"/>
    <mergeCell ref="J41:J42"/>
    <mergeCell ref="I43:I44"/>
    <mergeCell ref="I45:I46"/>
    <mergeCell ref="I47:I48"/>
    <mergeCell ref="J47:J48"/>
    <mergeCell ref="H45:H46"/>
    <mergeCell ref="H43:H44"/>
    <mergeCell ref="H37:H38"/>
    <mergeCell ref="J5:J6"/>
    <mergeCell ref="K7:K8"/>
    <mergeCell ref="K9:K10"/>
    <mergeCell ref="K11:K12"/>
    <mergeCell ref="K13:K14"/>
    <mergeCell ref="J15:J16"/>
    <mergeCell ref="K17:K18"/>
    <mergeCell ref="K19:K20"/>
    <mergeCell ref="J21:J22"/>
    <mergeCell ref="J7:J8"/>
    <mergeCell ref="J9:J10"/>
    <mergeCell ref="J11:J12"/>
    <mergeCell ref="J13:J14"/>
    <mergeCell ref="J25:J26"/>
    <mergeCell ref="K27:K28"/>
    <mergeCell ref="K29:K30"/>
    <mergeCell ref="K31:K32"/>
    <mergeCell ref="K37:K38"/>
    <mergeCell ref="J39:J40"/>
    <mergeCell ref="K41:K42"/>
    <mergeCell ref="J43:J44"/>
    <mergeCell ref="J45:J46"/>
    <mergeCell ref="A33:J33"/>
    <mergeCell ref="A34:J34"/>
    <mergeCell ref="A35:J35"/>
    <mergeCell ref="A45:A46"/>
    <mergeCell ref="B45:B46"/>
    <mergeCell ref="C45:C46"/>
    <mergeCell ref="D45:D46"/>
    <mergeCell ref="E45:E46"/>
    <mergeCell ref="F45:F46"/>
    <mergeCell ref="G45:G46"/>
    <mergeCell ref="G43:G44"/>
    <mergeCell ref="A39:A40"/>
    <mergeCell ref="B39:B40"/>
    <mergeCell ref="C39:C40"/>
    <mergeCell ref="D39:D40"/>
  </mergeCells>
  <pageMargins left="0.23622047244094491" right="0.23622047244094491" top="0.55118110236220474" bottom="0.55118110236220474" header="0.31496062992125984" footer="0.31496062992125984"/>
  <pageSetup scale="84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Of. Generales</vt:lpstr>
      <vt:lpstr>VILLAS</vt:lpstr>
      <vt:lpstr>CADIPSIC</vt:lpstr>
      <vt:lpstr>CADIPSIC!Área_de_impresión</vt:lpstr>
      <vt:lpstr>'Of. Generales'!Área_de_impresión</vt:lpstr>
      <vt:lpstr>VILLAS!Área_de_impresión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Rebeca Rojas Ramirez</dc:creator>
  <cp:lastModifiedBy>Yehick Jeanette Flores Padilla</cp:lastModifiedBy>
  <cp:lastPrinted>2026-07-03T16:34:02Z</cp:lastPrinted>
  <dcterms:created xsi:type="dcterms:W3CDTF">2024-10-11T18:35:39Z</dcterms:created>
  <dcterms:modified xsi:type="dcterms:W3CDTF">2026-07-13T19:44:28Z</dcterms:modified>
</cp:coreProperties>
</file>